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DF0" lockStructure="1"/>
  <bookViews>
    <workbookView xWindow="0" yWindow="0" windowWidth="16815" windowHeight="7650"/>
  </bookViews>
  <sheets>
    <sheet name="IMCY" sheetId="1" r:id="rId1"/>
    <sheet name="Hoja1" sheetId="2" r:id="rId2"/>
  </sheets>
  <calcPr calcId="145621"/>
</workbook>
</file>

<file path=xl/calcChain.xml><?xml version="1.0" encoding="utf-8"?>
<calcChain xmlns="http://schemas.openxmlformats.org/spreadsheetml/2006/main">
  <c r="U60" i="1" l="1"/>
  <c r="U25" i="1"/>
  <c r="U26" i="1"/>
  <c r="U29" i="1"/>
  <c r="U106" i="1"/>
  <c r="U102" i="1"/>
  <c r="U90" i="1"/>
  <c r="U84" i="1"/>
  <c r="U72" i="1"/>
  <c r="U79" i="1"/>
  <c r="U73" i="1"/>
  <c r="U87" i="1"/>
  <c r="U81" i="1"/>
  <c r="U74" i="1"/>
  <c r="U86" i="1"/>
  <c r="U85" i="1"/>
  <c r="U83" i="1"/>
  <c r="U82" i="1"/>
  <c r="U109" i="1" l="1"/>
  <c r="U96" i="1"/>
  <c r="U103" i="1" l="1"/>
  <c r="U38" i="1"/>
  <c r="U16" i="1"/>
  <c r="Y15" i="1" l="1"/>
  <c r="Y94" i="1" l="1"/>
  <c r="Y97" i="1"/>
  <c r="U76" i="1"/>
  <c r="U75" i="1"/>
  <c r="Y62" i="1"/>
  <c r="Y56" i="1"/>
  <c r="Y24" i="1"/>
  <c r="Y92" i="1"/>
  <c r="Y90" i="1"/>
  <c r="Y87" i="1"/>
  <c r="Y66" i="1"/>
  <c r="Y38" i="1"/>
  <c r="Y37" i="1"/>
  <c r="Y67" i="1" l="1"/>
</calcChain>
</file>

<file path=xl/comments1.xml><?xml version="1.0" encoding="utf-8"?>
<comments xmlns="http://schemas.openxmlformats.org/spreadsheetml/2006/main">
  <authors>
    <author>PLANEACION</author>
  </authors>
  <commentList>
    <comment ref="H37" authorId="0">
      <text>
        <r>
          <rPr>
            <b/>
            <sz val="9"/>
            <color indexed="81"/>
            <rFont val="Tahoma"/>
            <charset val="1"/>
          </rPr>
          <t>PLANEACION:</t>
        </r>
        <r>
          <rPr>
            <sz val="9"/>
            <color indexed="81"/>
            <rFont val="Tahoma"/>
            <charset val="1"/>
          </rPr>
          <t xml:space="preserve">
modificacion de meta (Aumentarr en 30 el numero de graduados)</t>
        </r>
      </text>
    </comment>
    <comment ref="O37" authorId="0">
      <text>
        <r>
          <rPr>
            <b/>
            <sz val="9"/>
            <color indexed="81"/>
            <rFont val="Tahoma"/>
            <charset val="1"/>
          </rPr>
          <t>PLANEACION:</t>
        </r>
        <r>
          <rPr>
            <sz val="9"/>
            <color indexed="81"/>
            <rFont val="Tahoma"/>
            <charset val="1"/>
          </rPr>
          <t xml:space="preserve">
20 graduados (7 por proceso y 13 por homologacion gestion)</t>
        </r>
      </text>
    </comment>
    <comment ref="R74" authorId="0">
      <text>
        <r>
          <rPr>
            <b/>
            <sz val="9"/>
            <color indexed="81"/>
            <rFont val="Tahoma"/>
            <family val="2"/>
          </rPr>
          <t>PLANEACION:</t>
        </r>
        <r>
          <rPr>
            <sz val="9"/>
            <color indexed="81"/>
            <rFont val="Tahoma"/>
            <family val="2"/>
          </rPr>
          <t xml:space="preserve">
Diseño de piezas publicitarias , videos, registro fotografico,Pautas publicitarias
</t>
        </r>
      </text>
    </comment>
  </commentList>
</comments>
</file>

<file path=xl/sharedStrings.xml><?xml version="1.0" encoding="utf-8"?>
<sst xmlns="http://schemas.openxmlformats.org/spreadsheetml/2006/main" count="206" uniqueCount="158">
  <si>
    <r>
      <rPr>
        <b/>
        <sz val="12"/>
        <color rgb="FF000000"/>
        <rFont val="Arial"/>
        <family val="2"/>
      </rPr>
      <t>VISION</t>
    </r>
    <r>
      <rPr>
        <sz val="12"/>
        <color rgb="FF000000"/>
        <rFont val="Arial"/>
        <family val="2"/>
      </rPr>
      <t>: El Municipio de Yumbo al año 2019, basado en sus potencialidades de localización geográfica, plataforma empresarial, capital humano y oferta ambiental; soportado en los pilares de Educación, Cultura y Deporte,  será reconocido como un territorio de paz con oportunidades para la gente; pacifico, educador, saludable, incluyente, seguro, tolerante, equitativo, ordenado, con gobernanza, articulado regional y nacionalmente.</t>
    </r>
  </si>
  <si>
    <r>
      <rPr>
        <b/>
        <sz val="12"/>
        <color rgb="FF000000"/>
        <rFont val="Arial"/>
        <family val="2"/>
      </rPr>
      <t>OBJETIVO GENERAL</t>
    </r>
    <r>
      <rPr>
        <sz val="12"/>
        <color rgb="FF000000"/>
        <rFont val="Arial"/>
        <family val="2"/>
      </rPr>
      <t>: Generar las condiciones de desarrollo sustentable que permita avanzar en la construcción de un municipio pacífico, incluyente, competitivo, educador e integrado territorialmente con oportunidades para la gente.</t>
    </r>
  </si>
  <si>
    <r>
      <rPr>
        <b/>
        <sz val="12"/>
        <color rgb="FF000000"/>
        <rFont val="Arial"/>
        <family val="2"/>
      </rPr>
      <t>LINEA ESTRATEGICA</t>
    </r>
    <r>
      <rPr>
        <sz val="12"/>
        <color rgb="FF000000"/>
        <rFont val="Arial"/>
        <family val="2"/>
      </rPr>
      <t>: Yumbo Territorio de Oportunidades para la movilidad social.</t>
    </r>
  </si>
  <si>
    <r>
      <rPr>
        <b/>
        <sz val="12"/>
        <color rgb="FF000000"/>
        <rFont val="Arial"/>
        <family val="2"/>
      </rPr>
      <t>OBJETIVO ESTRATEGICO</t>
    </r>
    <r>
      <rPr>
        <sz val="12"/>
        <color rgb="FF000000"/>
        <rFont val="Arial"/>
        <family val="2"/>
      </rPr>
      <t>: Generar las oportunidades de Desarrollo Humano Integral para superar las brechas de la pobreza y avanzar en la inclusión y movilidad social.</t>
    </r>
  </si>
  <si>
    <r>
      <rPr>
        <b/>
        <sz val="12"/>
        <color rgb="FF000000"/>
        <rFont val="Arial"/>
        <family val="2"/>
      </rPr>
      <t>ESTRATEGIA</t>
    </r>
    <r>
      <rPr>
        <sz val="12"/>
        <color rgb="FF000000"/>
        <rFont val="Arial"/>
        <family val="2"/>
      </rPr>
      <t xml:space="preserve">: Ampliar la oferta social para la atención de la población vulnerable promoviendo la movilidad social. </t>
    </r>
  </si>
  <si>
    <r>
      <rPr>
        <b/>
        <sz val="12"/>
        <color rgb="FF000000"/>
        <rFont val="Arial"/>
        <family val="2"/>
      </rPr>
      <t>OBEJTIVOS ESPECIFICOS</t>
    </r>
    <r>
      <rPr>
        <sz val="12"/>
        <color rgb="FF000000"/>
        <rFont val="Arial"/>
        <family val="2"/>
      </rPr>
      <t>:
- Vincular la población a través de las diferentes expresiones y manifestaciones artísticas y culturales, permitiendo fortalecer la identidad cultural y generando oportunidades de equidad.</t>
    </r>
  </si>
  <si>
    <t>SECTOR</t>
  </si>
  <si>
    <t>PROGRAMA</t>
  </si>
  <si>
    <t>SUBPROGRAMA</t>
  </si>
  <si>
    <t xml:space="preserve">META PRODUCTO </t>
  </si>
  <si>
    <t>TIPO DE META Incremento, Reducción o Mantenimiento</t>
  </si>
  <si>
    <t>INDICADORES</t>
  </si>
  <si>
    <t>SECRETARIA RESPONSABLE / CORRESPONSABLE (S)</t>
  </si>
  <si>
    <t>FUNCIONARIO (S) RESPONSABLE (S)</t>
  </si>
  <si>
    <t>PROYECTO</t>
  </si>
  <si>
    <t>OBSERVACIONES</t>
  </si>
  <si>
    <t>INDICADOR</t>
  </si>
  <si>
    <t>LINEA BASE 2015</t>
  </si>
  <si>
    <t>CANTIDAD DEL CUATRIENIO</t>
  </si>
  <si>
    <t xml:space="preserve">Yumbo, territorio de oportunidades culturales </t>
  </si>
  <si>
    <t>Infraestructura artística y cultural para la gente</t>
  </si>
  <si>
    <t xml:space="preserve">Adecuar 4 espacios para garantizar el desarrollo artístico y cultural del Instituto Municipal de Cultura, IMCY. </t>
  </si>
  <si>
    <t>MI</t>
  </si>
  <si>
    <t>Número de espacios adecuados</t>
  </si>
  <si>
    <t>IMCY</t>
  </si>
  <si>
    <t>Albeiro Gutierrez Ayala /</t>
  </si>
  <si>
    <t>Meta cumplida en la vigencia 2016</t>
  </si>
  <si>
    <t xml:space="preserve">Formular 1 Plan Municipal de Infraestructura Artística y Cultural. </t>
  </si>
  <si>
    <t>Plan municipal de infraestructura formulado</t>
  </si>
  <si>
    <t xml:space="preserve">Implementar el 100% de la fase de corto plazo del Plan Municipal de Infraestructura Artística y Cultural. </t>
  </si>
  <si>
    <t>Porcentaje de implementación</t>
  </si>
  <si>
    <t>Yumbo, Territorio de Conservación y salvaguardia del Patrimonio Cultural</t>
  </si>
  <si>
    <t xml:space="preserve">Implementar 1 programa para la Gestión, Protección, Salvaguarda y Promoción del Patrimonio Cultural. </t>
  </si>
  <si>
    <t>MM</t>
  </si>
  <si>
    <t>Programa implementado</t>
  </si>
  <si>
    <t>Formación y capacitación artística y cultural para un territorio de paz y oportunidades</t>
  </si>
  <si>
    <t>Número de Graduados en la escuela de Artes Integradas</t>
  </si>
  <si>
    <t xml:space="preserve">Desarrollar 18 talleres de formación artística. </t>
  </si>
  <si>
    <t>Número de talleres de formación artística desarrollados</t>
  </si>
  <si>
    <t xml:space="preserve">Desarrollar 1 Programa de fortalecimiento y promoción artística y cultural.  </t>
  </si>
  <si>
    <t>Programa Desarrollado</t>
  </si>
  <si>
    <t xml:space="preserve">Implementar 1 sistema de seguimiento y evaluación para el mejoramiento continuo de la calidad del proceso formativo institucional </t>
  </si>
  <si>
    <t>Sistema de Seguimiento y evaluación implementado</t>
  </si>
  <si>
    <t>Fomento y difusión artística y cultural para un territorio de oportunidades</t>
  </si>
  <si>
    <t xml:space="preserve">Fomentar la creación de 4 empresas culturales. </t>
  </si>
  <si>
    <t>Número de empresas culturales creadas</t>
  </si>
  <si>
    <t>Implementar 1 programa de promoción y circulación artística y cultural.</t>
  </si>
  <si>
    <t xml:space="preserve"> Programa implementado</t>
  </si>
  <si>
    <t xml:space="preserve">Realizar 4 encuentros Nacionales de Danzas. </t>
  </si>
  <si>
    <t>Número de encuentros de Nacionales de Danzas realizados</t>
  </si>
  <si>
    <t xml:space="preserve">Realizar 4 encuentros Nacionales de Intérpretes de Música Colombiana. </t>
  </si>
  <si>
    <t>Número de encuentros Nacionales de Intérpretes de Música Colombiana realizados</t>
  </si>
  <si>
    <t xml:space="preserve">Realizar 2 encuentros de Teatro.  </t>
  </si>
  <si>
    <t>Número de encuentros de teatro realizados</t>
  </si>
  <si>
    <t>Bibliotecas, espacios de la gente para un territorio de oportunidades</t>
  </si>
  <si>
    <t xml:space="preserve">Fortalecer 4 servicios que presta la Red Publica Biblioteca Municipal. </t>
  </si>
  <si>
    <t>Número de servicios de la red pública de biblioteca municipal fortalecidos</t>
  </si>
  <si>
    <t xml:space="preserve">Desarrollar 1 estrategia para el fomento de los servicios de la Biblioteca Pública Municipal.  </t>
  </si>
  <si>
    <t>Estrategia desarrollada</t>
  </si>
  <si>
    <t>APROPIACIÓN</t>
  </si>
  <si>
    <t>COSTO ACTIVIDAD</t>
  </si>
  <si>
    <t>N/A</t>
  </si>
  <si>
    <t>1.1. Realizar 3 mantenimientos al sistema de aires acondicionados del Instituto</t>
  </si>
  <si>
    <t xml:space="preserve">2. Cubrir el 100% de las mejoras necesarias requeridas por el Instituto para su funcionalidad (daños ocasionales y reparaciones locativas necesarias no programadas) </t>
  </si>
  <si>
    <t xml:space="preserve">1.2 Desarrollar 1 actividad para la celebracion del dia de la Municipalidad.                                                                                                                                                                            </t>
  </si>
  <si>
    <t>2.1  Realizar 1 actividad para la socializacion de la ley de gestion, proteccion y salvaguardia del patrimonio cultural.</t>
  </si>
  <si>
    <t>2.2 Realizar 1 jornada  para la recuperacion fotografica de la historia municipal "Prestame tu foto"</t>
  </si>
  <si>
    <t>2. Ejecutar el 100% de las actividades para el fortalecimiento de los procesos de la memoria historica del municipio.</t>
  </si>
  <si>
    <t>1. Desarrollar 2 Talleres de guitarra</t>
  </si>
  <si>
    <t>2. Desarrollar 2 Taller de bajo</t>
  </si>
  <si>
    <t>3. Desarrollar 2 Taller de danza moderna</t>
  </si>
  <si>
    <t>4. Desarrollar 2 Taller de danza folclorica</t>
  </si>
  <si>
    <t>5. Desarrollar 2 Taller de preballet</t>
  </si>
  <si>
    <t>6. Desarrollar 2 Taller de percucion antillana</t>
  </si>
  <si>
    <t>7. Desarrollar 2 Taller de flauta</t>
  </si>
  <si>
    <t>8. Desarrollar 2 Taller de teatro</t>
  </si>
  <si>
    <t>9. Desarrollar 2 Taller de organeta</t>
  </si>
  <si>
    <t>10. Desarrollar 2 Taller de dibujo y pintura</t>
  </si>
  <si>
    <t>11. Desarrollar 2 Taller de violin</t>
  </si>
  <si>
    <t>12. Desarrollar 2 Taller de tecnica vocal</t>
  </si>
  <si>
    <t>13. Desarrollar 2 Taller de trompeta</t>
  </si>
  <si>
    <t>14. Desarrollar 2 Taller de saxofon</t>
  </si>
  <si>
    <t>15. Desarrollar 2 Taller de clarinete</t>
  </si>
  <si>
    <t>16. Desarrollar 2 Taller de bateria</t>
  </si>
  <si>
    <t>17. Desarrollar 2 Taller de manualidades</t>
  </si>
  <si>
    <t>18. Desarrollar 2 Taller de percucion folclorica</t>
  </si>
  <si>
    <t>1. Desarrollar  2 actividad para la promocion de lectura  en la primera infancia</t>
  </si>
  <si>
    <t>1.1 Realizar 9 actividades de "goticas de lectura" en la biblioteca</t>
  </si>
  <si>
    <t>1.2 Realizar 9 actividades de "Visitas guiadas" en la biblioteca</t>
  </si>
  <si>
    <t>2. Mantener las actividades de lectura estipúladas por el programa nacional de lectura "Leer es mi cuento"</t>
  </si>
  <si>
    <t xml:space="preserve">3.3. Emitr 50 boletines de prensa anuales </t>
  </si>
  <si>
    <t xml:space="preserve">3. Desarrollar el 100% del  componente de Difusion institucional </t>
  </si>
  <si>
    <t>3.4 Realizar 36 acciones para la difusion de las actividades que desarrolla el instituto municipal de cultura.</t>
  </si>
  <si>
    <t>3.5. Desarrollar 1 informe de evaluacion sobre la gestion de comunicacion del Instituto (Encuestas de Comunicacion aplicada en diferentes Actividades misionales)</t>
  </si>
  <si>
    <t>5.1 Desarrollar 48 actividades de Cinestres</t>
  </si>
  <si>
    <t>6. Apoyar 5 grupo artisticos y/o culturales para la circulacion a eventos de embergadura nacional</t>
  </si>
  <si>
    <t>7. Generar 20 espacios culturales para la circulacion de los artistas municipales</t>
  </si>
  <si>
    <t>1. Realizar mantenimiento al 100% de instrumentos musicales y mobiliario que se prioricen.</t>
  </si>
  <si>
    <t>Mantenimiento Mejoramiento y Construccion de la Infraestructura Artistica y Cultural en el Municipio de Yumbo, Valle del
Cauca, Occidente</t>
  </si>
  <si>
    <t>Recuperación de la Identidad Cultural y la Memoria Historica del Municipio de Yumbo, Valle del Cauca, Occidente</t>
  </si>
  <si>
    <t>Fortalecimiento de los Procesos de Formacion y Capacitacion Artistica y Cultural en el Municipio de Yumbo, Valle del
Cauca, Occidente</t>
  </si>
  <si>
    <t>Fortalecimiento de los Procesos de Fomento, Difusion y Circulacion Artistica y Cultural del Municipio de Yumbo, Valle del Cauca, Occidente</t>
  </si>
  <si>
    <t>Fortalecimiento de los Servicios Ofrecidos por la Biblioteca Publica del Municipio de Yumbo, Valle del Cauca, Occidente</t>
  </si>
  <si>
    <t>3.6 Apoyar 35 programas radiales (Noti-Cultural) donde se promociona los eventos y actividades de interés cultural del Municipio de Yumbo</t>
  </si>
  <si>
    <t xml:space="preserve">1.Realizar Alimentacion del software academico 2 veces al año </t>
  </si>
  <si>
    <t>2. Realizar 1 soporte a sofware academico.</t>
  </si>
  <si>
    <t>3. Desarollar el 100% del componente de promocion artistico y cultural.</t>
  </si>
  <si>
    <t xml:space="preserve">3.1 Realizar 2 muestras artisticas para los estudiantes de los talleres de formacion </t>
  </si>
  <si>
    <t>2. Realizar 1 dotacion de instrumentos musicales a los programas y procesos de formacion artisticos que lo requiera.</t>
  </si>
  <si>
    <t>3.2 Realizar 1 actividad para el encuentro de egresados.</t>
  </si>
  <si>
    <t>5. Desarrollar 6 actividades para la promocion de la cultural en el municipio de Yumbo</t>
  </si>
  <si>
    <t>5.4 Desarrollar 8 actividades de Cultura ciudadana (Ambiental, socio familiar y ciudadana)</t>
  </si>
  <si>
    <t>5.6 Desarrollar 1 actividad para promocionar la salsa en nuestro municipio (BAILALO)</t>
  </si>
  <si>
    <t>POND%</t>
  </si>
  <si>
    <t>POND %</t>
  </si>
  <si>
    <t>CANTIDAD EJECUTADA A DIC 2016</t>
  </si>
  <si>
    <t>CANTIDAD EJECUTADA A DIC 2017</t>
  </si>
  <si>
    <t>2.3 Desarrollar  5 servicios continuos, dirigidos a facilitar el acceso a la informacion academica y de ocio  mediante recursos  fisicos y digitales</t>
  </si>
  <si>
    <t>AVANCE %</t>
  </si>
  <si>
    <t>PLAN DE ACCIÓN 2019 - IMCY</t>
  </si>
  <si>
    <t>CANTIDAD PROGRAMADA A DIC 2019</t>
  </si>
  <si>
    <t>CANTIDAD EJECUTADA A DIC 2018</t>
  </si>
  <si>
    <t>ACTIVIDADES 2019</t>
  </si>
  <si>
    <t>3.1 Adecuar 1 espacio  para la exhibición de piezas arqueológicas.</t>
  </si>
  <si>
    <t xml:space="preserve">1.1 Desarrollar 1 Apoyo para la celebracion de la Semana Mayor.                                                                                                                                                                                   </t>
  </si>
  <si>
    <t>1.4 Desarrollar  8 exposiciones en la sala de exposiciones permanentes.</t>
  </si>
  <si>
    <t>1.5 Realizar 1 evento para el reconocimiento del patrimonio vivo municipal " Historia Accion Comunal"</t>
  </si>
  <si>
    <t>1.6 Realizar 1 guion cientifico para las piezas Arqueologicas en posesion del IMCY.</t>
  </si>
  <si>
    <t>1. Ejecutar  60% de las actividades para generacion de conocimiento en la poblacion frente al acervo cultural del municipio.</t>
  </si>
  <si>
    <t xml:space="preserve">2.3 Realizar 30  capacitaciones sobre patrimonio Cultural del  Municipal. </t>
  </si>
  <si>
    <t>2.5 Desarrollar 1 talleres a jovenes sobre investigacion del patrimonio</t>
  </si>
  <si>
    <t>3.Realizar 5 reuniones anuales  para el seguimiento a la calidad del proceso de formacion Tecnico laboral</t>
  </si>
  <si>
    <t>4. Realizar 5 reuniones anuales  para el seguimiento a la calidad del proceso de talleres Artisticos y culturales</t>
  </si>
  <si>
    <t>N/A (Meta Cumplida)</t>
  </si>
  <si>
    <t xml:space="preserve">1. Publicar Base de datos de los artistas, gestores y creadores culturales  actualizada al 2018. </t>
  </si>
  <si>
    <t>2. Realizar 4 actividades de socializacion de la ley de espectaculos publicos  a gestores, creadores  e investigadores del sector cultural.</t>
  </si>
  <si>
    <t>3.1 Realizar 40 actualizaciones a las  carteleras Informativas institucionales del IMCY</t>
  </si>
  <si>
    <t>3.2  Realizar 40 actualizaciones a las  la pagina web institucional del IMCY.</t>
  </si>
  <si>
    <t>4. Realizar 2 comerciales para la promocion institucional.</t>
  </si>
  <si>
    <t>5.5 Desarrollar el  XIII  Concurso Nacional de Danzas en Pareja.</t>
  </si>
  <si>
    <t>1.3 Desarrollar 1 actividad para la celebracion del mes del patrimonio. " 3ra Feria del patrimonio Yumbo"</t>
  </si>
  <si>
    <t>Meta cumplida</t>
  </si>
  <si>
    <t>Realizar el 26  Encuentro Nacional de Interpretes de Música Colombiana "Julio Cesar Garcia Ayala"</t>
  </si>
  <si>
    <t>Realizar el XXI encuentro Nacional de Danzas "Nuestra Tierra"</t>
  </si>
  <si>
    <t xml:space="preserve">2.1 Realizar 9 actividades de "Lectura en voz alta" </t>
  </si>
  <si>
    <t>2.2 Realizar 9 actividades de "La hora del cuento" en la biblioteca.</t>
  </si>
  <si>
    <t xml:space="preserve">6. Desarrollar el 23 Concurso anual del cuento literario. </t>
  </si>
  <si>
    <t>1.Fortalecer el 100 % del servicio de Préstamo externo y Consulta en sala</t>
  </si>
  <si>
    <t>1,1 Incrementar en 50%  los prestamos externo y consulta en sala  de la biblioteca publica municipal.</t>
  </si>
  <si>
    <t>1,2, Realizar sencibilizacion permanente a los usuarios sobre el cuidado de los libros y herramientas de consulta bibliotecaria.</t>
  </si>
  <si>
    <t xml:space="preserve">Aumentar en 30 el número de graduados en la escuela de Artes Integradas. </t>
  </si>
  <si>
    <t xml:space="preserve">Graduar  9 alumnos de la escuela de Artes Integradas. </t>
  </si>
  <si>
    <t>4.2 Implementar vigilancia por monitoreo de camaras</t>
  </si>
  <si>
    <t>2.4 Realizar 1  actividad para la celebración  Dia de la independencia Nacional.</t>
  </si>
  <si>
    <t>5.3 Apoyar  3 Encuentros de melomanos.</t>
  </si>
  <si>
    <t>1. Ejecutar al  25% las actividades programadas anualmente en el componente de mantenimiento para la infraestructura artistica y cultural</t>
  </si>
  <si>
    <t>3. Ejecutar al 30% las adecuaciones programadas para la vigencia</t>
  </si>
  <si>
    <t>4. Ejecutar el 25%  de la modernizacion programada para la fase de corto plazo.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</si>
</sst>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"/>
    <numFmt numFmtId="165" formatCode="_(&quot;$&quot;\ * #,##0_);_(&quot;$&quot;\ * \(#,##0\);_(&quot;$&quot;\ * &quot;-&quot;??_);_(@_)"/>
    <numFmt numFmtId="166" formatCode="&quot;$&quot;\ #,##0.00"/>
    <numFmt numFmtId="167" formatCode="0.0%"/>
  </numFmts>
  <fonts count="24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6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</borders>
  <cellStyleXfs count="4">
    <xf numFmtId="0" fontId="0" fillId="0" borderId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356">
    <xf numFmtId="0" fontId="0" fillId="0" borderId="0" xfId="0"/>
    <xf numFmtId="0" fontId="0" fillId="2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/>
    <xf numFmtId="0" fontId="2" fillId="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44" fontId="0" fillId="0" borderId="0" xfId="0" applyNumberFormat="1" applyFont="1" applyAlignment="1">
      <alignment vertical="center"/>
    </xf>
    <xf numFmtId="0" fontId="11" fillId="0" borderId="5" xfId="0" applyFont="1" applyBorder="1" applyAlignment="1">
      <alignment vertical="center"/>
    </xf>
    <xf numFmtId="165" fontId="11" fillId="0" borderId="0" xfId="0" applyNumberFormat="1" applyFont="1" applyAlignment="1">
      <alignment vertical="center"/>
    </xf>
    <xf numFmtId="166" fontId="11" fillId="0" borderId="0" xfId="0" applyNumberFormat="1" applyFont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7" xfId="0" applyFont="1" applyBorder="1" applyAlignment="1">
      <alignment horizontal="justify" vertical="center" wrapText="1"/>
    </xf>
    <xf numFmtId="0" fontId="10" fillId="0" borderId="10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11" fillId="0" borderId="6" xfId="0" applyFont="1" applyBorder="1" applyAlignment="1"/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0" fillId="0" borderId="0" xfId="0" applyFont="1" applyAlignment="1"/>
    <xf numFmtId="164" fontId="9" fillId="0" borderId="6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0" fontId="9" fillId="0" borderId="6" xfId="0" applyFont="1" applyFill="1" applyBorder="1" applyAlignment="1">
      <alignment horizontal="justify" vertical="center" wrapText="1"/>
    </xf>
    <xf numFmtId="0" fontId="10" fillId="0" borderId="6" xfId="0" applyFont="1" applyFill="1" applyBorder="1" applyAlignment="1">
      <alignment horizontal="justify" vertical="center" wrapText="1"/>
    </xf>
    <xf numFmtId="164" fontId="0" fillId="0" borderId="0" xfId="0" applyNumberFormat="1" applyFont="1" applyAlignment="1">
      <alignment vertical="center"/>
    </xf>
    <xf numFmtId="164" fontId="11" fillId="0" borderId="0" xfId="0" applyNumberFormat="1" applyFont="1" applyAlignment="1">
      <alignment vertical="center"/>
    </xf>
    <xf numFmtId="164" fontId="9" fillId="0" borderId="14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justify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justify" vertical="center" wrapText="1"/>
    </xf>
    <xf numFmtId="164" fontId="10" fillId="0" borderId="20" xfId="0" applyNumberFormat="1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43" fontId="11" fillId="0" borderId="0" xfId="3" applyFont="1" applyAlignment="1">
      <alignment vertical="center"/>
    </xf>
    <xf numFmtId="44" fontId="0" fillId="0" borderId="0" xfId="2" applyFont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0" xfId="0" applyFont="1" applyAlignment="1"/>
    <xf numFmtId="9" fontId="4" fillId="5" borderId="31" xfId="0" applyNumberFormat="1" applyFont="1" applyFill="1" applyBorder="1" applyAlignment="1">
      <alignment horizontal="center" vertical="center" wrapText="1"/>
    </xf>
    <xf numFmtId="9" fontId="4" fillId="5" borderId="34" xfId="0" applyNumberFormat="1" applyFont="1" applyFill="1" applyBorder="1" applyAlignment="1">
      <alignment horizontal="center" vertical="center" wrapText="1"/>
    </xf>
    <xf numFmtId="9" fontId="4" fillId="5" borderId="14" xfId="0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justify" vertical="center" wrapText="1"/>
    </xf>
    <xf numFmtId="9" fontId="10" fillId="0" borderId="6" xfId="0" applyNumberFormat="1" applyFont="1" applyFill="1" applyBorder="1" applyAlignment="1">
      <alignment horizontal="center" vertical="center" wrapText="1"/>
    </xf>
    <xf numFmtId="9" fontId="18" fillId="0" borderId="6" xfId="0" applyNumberFormat="1" applyFont="1" applyFill="1" applyBorder="1" applyAlignment="1">
      <alignment horizontal="center" vertical="center" wrapText="1"/>
    </xf>
    <xf numFmtId="9" fontId="19" fillId="0" borderId="6" xfId="0" applyNumberFormat="1" applyFont="1" applyFill="1" applyBorder="1" applyAlignment="1">
      <alignment horizontal="center" vertical="center" wrapText="1"/>
    </xf>
    <xf numFmtId="9" fontId="20" fillId="0" borderId="6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justify" vertical="center" wrapText="1"/>
    </xf>
    <xf numFmtId="0" fontId="10" fillId="0" borderId="36" xfId="0" applyFont="1" applyFill="1" applyBorder="1" applyAlignment="1">
      <alignment horizontal="justify" vertical="center" wrapText="1"/>
    </xf>
    <xf numFmtId="167" fontId="10" fillId="0" borderId="4" xfId="0" applyNumberFormat="1" applyFont="1" applyFill="1" applyBorder="1" applyAlignment="1">
      <alignment horizontal="center" vertical="center" wrapText="1"/>
    </xf>
    <xf numFmtId="167" fontId="10" fillId="0" borderId="46" xfId="0" applyNumberFormat="1" applyFont="1" applyFill="1" applyBorder="1" applyAlignment="1">
      <alignment horizontal="center" vertical="center" wrapText="1"/>
    </xf>
    <xf numFmtId="9" fontId="0" fillId="0" borderId="6" xfId="1" applyFont="1" applyFill="1" applyBorder="1" applyAlignment="1">
      <alignment horizontal="center" vertical="center"/>
    </xf>
    <xf numFmtId="9" fontId="4" fillId="0" borderId="6" xfId="1" applyFont="1" applyFill="1" applyBorder="1" applyAlignment="1">
      <alignment horizontal="center" vertical="center"/>
    </xf>
    <xf numFmtId="9" fontId="3" fillId="0" borderId="6" xfId="1" applyFont="1" applyFill="1" applyBorder="1" applyAlignment="1">
      <alignment horizontal="center" vertical="center"/>
    </xf>
    <xf numFmtId="9" fontId="4" fillId="0" borderId="0" xfId="1" applyFont="1" applyFill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 wrapText="1"/>
    </xf>
    <xf numFmtId="9" fontId="10" fillId="0" borderId="14" xfId="0" applyNumberFormat="1" applyFont="1" applyFill="1" applyBorder="1" applyAlignment="1">
      <alignment horizontal="center" vertical="center" wrapText="1"/>
    </xf>
    <xf numFmtId="9" fontId="17" fillId="0" borderId="46" xfId="0" applyNumberFormat="1" applyFont="1" applyFill="1" applyBorder="1" applyAlignment="1">
      <alignment horizontal="center" vertical="center" wrapText="1"/>
    </xf>
    <xf numFmtId="9" fontId="10" fillId="0" borderId="46" xfId="0" applyNumberFormat="1" applyFont="1" applyFill="1" applyBorder="1" applyAlignment="1">
      <alignment horizontal="center" vertical="center" wrapText="1"/>
    </xf>
    <xf numFmtId="9" fontId="18" fillId="0" borderId="46" xfId="0" applyNumberFormat="1" applyFont="1" applyFill="1" applyBorder="1" applyAlignment="1">
      <alignment horizontal="center" vertical="center" wrapText="1"/>
    </xf>
    <xf numFmtId="9" fontId="17" fillId="0" borderId="6" xfId="0" applyNumberFormat="1" applyFont="1" applyFill="1" applyBorder="1" applyAlignment="1">
      <alignment horizontal="center" vertical="center" wrapText="1"/>
    </xf>
    <xf numFmtId="9" fontId="10" fillId="0" borderId="11" xfId="0" applyNumberFormat="1" applyFont="1" applyFill="1" applyBorder="1" applyAlignment="1">
      <alignment horizontal="center" vertical="center" wrapText="1"/>
    </xf>
    <xf numFmtId="9" fontId="19" fillId="0" borderId="47" xfId="0" applyNumberFormat="1" applyFont="1" applyFill="1" applyBorder="1" applyAlignment="1">
      <alignment horizontal="center" vertical="center" wrapText="1"/>
    </xf>
    <xf numFmtId="9" fontId="10" fillId="0" borderId="48" xfId="0" applyNumberFormat="1" applyFont="1" applyFill="1" applyBorder="1" applyAlignment="1">
      <alignment horizontal="center" vertical="center" wrapText="1"/>
    </xf>
    <xf numFmtId="9" fontId="10" fillId="0" borderId="19" xfId="0" applyNumberFormat="1" applyFont="1" applyFill="1" applyBorder="1" applyAlignment="1">
      <alignment horizontal="center" vertical="center" wrapText="1"/>
    </xf>
    <xf numFmtId="9" fontId="19" fillId="0" borderId="19" xfId="0" applyNumberFormat="1" applyFont="1" applyFill="1" applyBorder="1" applyAlignment="1">
      <alignment horizontal="center" vertical="center" wrapText="1"/>
    </xf>
    <xf numFmtId="9" fontId="10" fillId="0" borderId="4" xfId="0" applyNumberFormat="1" applyFont="1" applyFill="1" applyBorder="1" applyAlignment="1">
      <alignment horizontal="center" vertical="center" wrapText="1"/>
    </xf>
    <xf numFmtId="9" fontId="0" fillId="0" borderId="19" xfId="1" applyFont="1" applyFill="1" applyBorder="1" applyAlignment="1">
      <alignment horizontal="center" vertical="center"/>
    </xf>
    <xf numFmtId="167" fontId="10" fillId="0" borderId="6" xfId="0" applyNumberFormat="1" applyFont="1" applyFill="1" applyBorder="1" applyAlignment="1">
      <alignment horizontal="center" vertical="center" wrapText="1"/>
    </xf>
    <xf numFmtId="9" fontId="10" fillId="0" borderId="49" xfId="0" applyNumberFormat="1" applyFont="1" applyFill="1" applyBorder="1" applyAlignment="1">
      <alignment horizontal="center" vertical="center" wrapText="1"/>
    </xf>
    <xf numFmtId="9" fontId="18" fillId="0" borderId="48" xfId="0" applyNumberFormat="1" applyFont="1" applyFill="1" applyBorder="1" applyAlignment="1">
      <alignment horizontal="center" vertical="center" wrapText="1"/>
    </xf>
    <xf numFmtId="9" fontId="20" fillId="0" borderId="46" xfId="0" applyNumberFormat="1" applyFont="1" applyFill="1" applyBorder="1" applyAlignment="1">
      <alignment horizontal="center" vertical="center" wrapText="1"/>
    </xf>
    <xf numFmtId="9" fontId="20" fillId="0" borderId="48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9" fontId="4" fillId="0" borderId="19" xfId="1" applyFont="1" applyFill="1" applyBorder="1" applyAlignment="1">
      <alignment horizontal="center" vertical="center"/>
    </xf>
    <xf numFmtId="9" fontId="3" fillId="0" borderId="19" xfId="1" applyFont="1" applyFill="1" applyBorder="1" applyAlignment="1">
      <alignment horizontal="center" vertical="center"/>
    </xf>
    <xf numFmtId="9" fontId="20" fillId="0" borderId="19" xfId="0" applyNumberFormat="1" applyFont="1" applyFill="1" applyBorder="1" applyAlignment="1">
      <alignment horizontal="center" vertical="center" wrapText="1"/>
    </xf>
    <xf numFmtId="9" fontId="10" fillId="0" borderId="50" xfId="0" applyNumberFormat="1" applyFont="1" applyFill="1" applyBorder="1" applyAlignment="1">
      <alignment horizontal="center" vertical="center" wrapText="1"/>
    </xf>
    <xf numFmtId="9" fontId="20" fillId="0" borderId="11" xfId="0" applyNumberFormat="1" applyFont="1" applyFill="1" applyBorder="1" applyAlignment="1">
      <alignment horizontal="center" vertical="center"/>
    </xf>
    <xf numFmtId="9" fontId="19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9" fontId="19" fillId="0" borderId="11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 wrapText="1"/>
    </xf>
    <xf numFmtId="9" fontId="18" fillId="0" borderId="14" xfId="0" applyNumberFormat="1" applyFont="1" applyFill="1" applyBorder="1" applyAlignment="1">
      <alignment horizontal="center" vertical="center" wrapText="1"/>
    </xf>
    <xf numFmtId="9" fontId="20" fillId="0" borderId="15" xfId="0" applyNumberFormat="1" applyFont="1" applyFill="1" applyBorder="1" applyAlignment="1">
      <alignment horizontal="center" vertical="center" wrapText="1"/>
    </xf>
    <xf numFmtId="9" fontId="20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9" fontId="18" fillId="0" borderId="15" xfId="0" applyNumberFormat="1" applyFont="1" applyFill="1" applyBorder="1" applyAlignment="1">
      <alignment horizontal="center" vertical="center" wrapText="1"/>
    </xf>
    <xf numFmtId="9" fontId="0" fillId="0" borderId="15" xfId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justify" vertical="center" wrapText="1"/>
    </xf>
    <xf numFmtId="165" fontId="10" fillId="0" borderId="6" xfId="2" applyNumberFormat="1" applyFont="1" applyFill="1" applyBorder="1" applyAlignment="1">
      <alignment horizontal="center" vertical="center" wrapText="1"/>
    </xf>
    <xf numFmtId="165" fontId="9" fillId="0" borderId="6" xfId="2" applyNumberFormat="1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justify" vertical="center" wrapText="1"/>
    </xf>
    <xf numFmtId="0" fontId="18" fillId="6" borderId="6" xfId="0" applyFont="1" applyFill="1" applyBorder="1" applyAlignment="1">
      <alignment horizontal="justify" vertical="center" wrapText="1"/>
    </xf>
    <xf numFmtId="0" fontId="17" fillId="6" borderId="6" xfId="0" applyFont="1" applyFill="1" applyBorder="1" applyAlignment="1">
      <alignment horizontal="justify" vertical="center" wrapText="1"/>
    </xf>
    <xf numFmtId="0" fontId="17" fillId="6" borderId="15" xfId="0" applyFont="1" applyFill="1" applyBorder="1" applyAlignment="1">
      <alignment horizontal="justify" vertical="center" wrapText="1"/>
    </xf>
    <xf numFmtId="0" fontId="9" fillId="0" borderId="6" xfId="0" applyFont="1" applyFill="1" applyBorder="1" applyAlignment="1">
      <alignment vertical="top" wrapText="1"/>
    </xf>
    <xf numFmtId="0" fontId="18" fillId="6" borderId="19" xfId="0" applyFont="1" applyFill="1" applyBorder="1" applyAlignment="1">
      <alignment horizontal="justify" vertical="center" wrapText="1"/>
    </xf>
    <xf numFmtId="0" fontId="17" fillId="6" borderId="19" xfId="0" applyFont="1" applyFill="1" applyBorder="1" applyAlignment="1">
      <alignment horizontal="justify" vertical="center" wrapText="1"/>
    </xf>
    <xf numFmtId="0" fontId="18" fillId="6" borderId="15" xfId="0" applyFont="1" applyFill="1" applyBorder="1" applyAlignment="1">
      <alignment horizontal="justify" vertical="center" wrapText="1"/>
    </xf>
    <xf numFmtId="0" fontId="17" fillId="6" borderId="20" xfId="0" applyFont="1" applyFill="1" applyBorder="1" applyAlignment="1">
      <alignment horizontal="justify" vertical="center" wrapText="1"/>
    </xf>
    <xf numFmtId="0" fontId="18" fillId="6" borderId="6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9" fontId="10" fillId="0" borderId="36" xfId="0" applyNumberFormat="1" applyFont="1" applyFill="1" applyBorder="1" applyAlignment="1">
      <alignment horizontal="center" vertical="center" wrapText="1"/>
    </xf>
    <xf numFmtId="0" fontId="18" fillId="6" borderId="20" xfId="0" applyFont="1" applyFill="1" applyBorder="1" applyAlignment="1">
      <alignment horizontal="justify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0" xfId="0" applyBorder="1"/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justify" vertical="center" wrapText="1"/>
    </xf>
    <xf numFmtId="165" fontId="10" fillId="0" borderId="7" xfId="2" applyNumberFormat="1" applyFont="1" applyFill="1" applyBorder="1" applyAlignment="1">
      <alignment horizontal="center" vertical="center" wrapText="1"/>
    </xf>
    <xf numFmtId="165" fontId="10" fillId="0" borderId="14" xfId="2" applyNumberFormat="1" applyFont="1" applyFill="1" applyBorder="1" applyAlignment="1">
      <alignment horizontal="center" vertical="center" wrapText="1"/>
    </xf>
    <xf numFmtId="165" fontId="10" fillId="0" borderId="18" xfId="2" applyNumberFormat="1" applyFont="1" applyFill="1" applyBorder="1" applyAlignment="1">
      <alignment horizontal="center" vertical="center" wrapText="1"/>
    </xf>
    <xf numFmtId="165" fontId="10" fillId="0" borderId="11" xfId="2" applyNumberFormat="1" applyFont="1" applyFill="1" applyBorder="1" applyAlignment="1">
      <alignment horizontal="center" vertical="center" wrapText="1"/>
    </xf>
    <xf numFmtId="165" fontId="4" fillId="0" borderId="6" xfId="2" applyNumberFormat="1" applyFont="1" applyFill="1" applyBorder="1" applyAlignment="1">
      <alignment horizontal="center" vertical="center" wrapText="1"/>
    </xf>
    <xf numFmtId="165" fontId="10" fillId="0" borderId="15" xfId="2" applyNumberFormat="1" applyFont="1" applyFill="1" applyBorder="1" applyAlignment="1">
      <alignment horizontal="center" vertical="center" wrapText="1"/>
    </xf>
    <xf numFmtId="165" fontId="10" fillId="0" borderId="19" xfId="2" applyNumberFormat="1" applyFont="1" applyFill="1" applyBorder="1" applyAlignment="1">
      <alignment horizontal="center" vertical="center" wrapText="1"/>
    </xf>
    <xf numFmtId="165" fontId="4" fillId="0" borderId="15" xfId="2" applyNumberFormat="1" applyFont="1" applyFill="1" applyBorder="1" applyAlignment="1">
      <alignment horizontal="center" vertical="center" wrapText="1"/>
    </xf>
    <xf numFmtId="165" fontId="4" fillId="0" borderId="6" xfId="2" applyNumberFormat="1" applyFont="1" applyFill="1" applyBorder="1" applyAlignment="1">
      <alignment horizontal="center" wrapText="1"/>
    </xf>
    <xf numFmtId="164" fontId="4" fillId="0" borderId="38" xfId="0" applyNumberFormat="1" applyFont="1" applyFill="1" applyBorder="1" applyAlignment="1">
      <alignment horizontal="center" vertical="center" wrapText="1"/>
    </xf>
    <xf numFmtId="165" fontId="0" fillId="0" borderId="0" xfId="2" applyNumberFormat="1" applyFont="1" applyAlignment="1">
      <alignment vertical="center"/>
    </xf>
    <xf numFmtId="0" fontId="8" fillId="0" borderId="25" xfId="0" applyFont="1" applyBorder="1" applyAlignment="1">
      <alignment horizontal="center" vertical="center" textRotation="90" wrapText="1"/>
    </xf>
    <xf numFmtId="0" fontId="8" fillId="0" borderId="26" xfId="0" applyFont="1" applyBorder="1" applyAlignment="1">
      <alignment horizontal="center" vertical="center" textRotation="90" wrapText="1"/>
    </xf>
    <xf numFmtId="0" fontId="8" fillId="0" borderId="27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justify" vertical="center" wrapText="1"/>
    </xf>
    <xf numFmtId="0" fontId="4" fillId="0" borderId="18" xfId="0" applyFont="1" applyFill="1" applyBorder="1" applyAlignment="1">
      <alignment horizontal="justify" vertical="center" wrapText="1"/>
    </xf>
    <xf numFmtId="0" fontId="4" fillId="0" borderId="21" xfId="0" applyFont="1" applyFill="1" applyBorder="1" applyAlignment="1">
      <alignment horizontal="justify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8" fillId="6" borderId="15" xfId="0" applyFont="1" applyFill="1" applyBorder="1" applyAlignment="1">
      <alignment horizontal="left" vertical="center" wrapText="1"/>
    </xf>
    <xf numFmtId="0" fontId="18" fillId="6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justify" vertical="center" wrapText="1"/>
    </xf>
    <xf numFmtId="0" fontId="17" fillId="0" borderId="15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justify" vertical="center" wrapText="1"/>
    </xf>
    <xf numFmtId="0" fontId="12" fillId="0" borderId="18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5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4" borderId="16" xfId="0" applyFont="1" applyFill="1" applyBorder="1" applyAlignment="1">
      <alignment horizontal="center" vertical="center" wrapText="1"/>
    </xf>
    <xf numFmtId="0" fontId="7" fillId="4" borderId="3" xfId="0" applyFont="1" applyFill="1" applyBorder="1"/>
    <xf numFmtId="0" fontId="7" fillId="4" borderId="13" xfId="0" applyFont="1" applyFill="1" applyBorder="1"/>
    <xf numFmtId="0" fontId="6" fillId="4" borderId="3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164" fontId="10" fillId="0" borderId="15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164" fontId="10" fillId="0" borderId="2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9" fontId="10" fillId="0" borderId="15" xfId="1" applyFont="1" applyFill="1" applyBorder="1" applyAlignment="1">
      <alignment horizontal="center" vertical="center"/>
    </xf>
    <xf numFmtId="9" fontId="10" fillId="0" borderId="18" xfId="1" applyFont="1" applyFill="1" applyBorder="1" applyAlignment="1">
      <alignment horizontal="center" vertical="center"/>
    </xf>
    <xf numFmtId="9" fontId="10" fillId="0" borderId="21" xfId="1" applyFont="1" applyFill="1" applyBorder="1" applyAlignment="1">
      <alignment horizontal="center" vertical="center"/>
    </xf>
    <xf numFmtId="165" fontId="9" fillId="0" borderId="15" xfId="2" applyNumberFormat="1" applyFont="1" applyFill="1" applyBorder="1" applyAlignment="1">
      <alignment horizontal="center" vertical="center" wrapText="1"/>
    </xf>
    <xf numFmtId="165" fontId="9" fillId="0" borderId="18" xfId="2" applyNumberFormat="1" applyFont="1" applyFill="1" applyBorder="1" applyAlignment="1">
      <alignment horizontal="center" vertical="center" wrapText="1"/>
    </xf>
    <xf numFmtId="165" fontId="9" fillId="0" borderId="14" xfId="2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 wrapText="1"/>
    </xf>
    <xf numFmtId="164" fontId="9" fillId="0" borderId="23" xfId="0" applyNumberFormat="1" applyFont="1" applyBorder="1" applyAlignment="1">
      <alignment horizontal="center" vertical="center" wrapText="1"/>
    </xf>
    <xf numFmtId="164" fontId="9" fillId="0" borderId="29" xfId="0" applyNumberFormat="1" applyFont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 wrapText="1"/>
    </xf>
    <xf numFmtId="0" fontId="6" fillId="3" borderId="55" xfId="0" applyFont="1" applyFill="1" applyBorder="1" applyAlignment="1">
      <alignment horizontal="center" vertical="center" wrapText="1"/>
    </xf>
    <xf numFmtId="0" fontId="6" fillId="3" borderId="5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9" fontId="4" fillId="0" borderId="15" xfId="0" applyNumberFormat="1" applyFont="1" applyFill="1" applyBorder="1" applyAlignment="1">
      <alignment horizontal="center" vertical="center"/>
    </xf>
    <xf numFmtId="9" fontId="4" fillId="0" borderId="18" xfId="0" applyNumberFormat="1" applyFont="1" applyFill="1" applyBorder="1" applyAlignment="1">
      <alignment horizontal="center" vertical="center"/>
    </xf>
    <xf numFmtId="9" fontId="4" fillId="0" borderId="21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justify" vertical="center" wrapText="1"/>
    </xf>
    <xf numFmtId="0" fontId="10" fillId="0" borderId="18" xfId="0" applyFont="1" applyBorder="1" applyAlignment="1">
      <alignment horizontal="justify" vertical="center" wrapText="1"/>
    </xf>
    <xf numFmtId="0" fontId="10" fillId="0" borderId="21" xfId="0" applyFont="1" applyBorder="1" applyAlignment="1">
      <alignment horizontal="justify" vertical="center" wrapText="1"/>
    </xf>
    <xf numFmtId="164" fontId="10" fillId="0" borderId="17" xfId="0" applyNumberFormat="1" applyFont="1" applyBorder="1" applyAlignment="1">
      <alignment horizontal="center" vertical="center" wrapText="1"/>
    </xf>
    <xf numFmtId="164" fontId="10" fillId="0" borderId="18" xfId="0" applyNumberFormat="1" applyFont="1" applyBorder="1" applyAlignment="1">
      <alignment horizontal="center" vertical="center" wrapText="1"/>
    </xf>
    <xf numFmtId="164" fontId="10" fillId="0" borderId="21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9" fontId="4" fillId="0" borderId="6" xfId="0" applyNumberFormat="1" applyFont="1" applyFill="1" applyBorder="1" applyAlignment="1">
      <alignment horizontal="center" vertical="center"/>
    </xf>
    <xf numFmtId="9" fontId="4" fillId="0" borderId="11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9" fontId="4" fillId="5" borderId="15" xfId="0" applyNumberFormat="1" applyFont="1" applyFill="1" applyBorder="1" applyAlignment="1">
      <alignment horizontal="center" vertical="center" wrapText="1"/>
    </xf>
    <xf numFmtId="9" fontId="4" fillId="5" borderId="18" xfId="0" applyNumberFormat="1" applyFont="1" applyFill="1" applyBorder="1" applyAlignment="1">
      <alignment horizontal="center" vertical="center" wrapText="1"/>
    </xf>
    <xf numFmtId="9" fontId="4" fillId="5" borderId="14" xfId="0" applyNumberFormat="1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justify" vertical="center" wrapText="1"/>
    </xf>
    <xf numFmtId="9" fontId="4" fillId="5" borderId="33" xfId="0" applyNumberFormat="1" applyFont="1" applyFill="1" applyBorder="1" applyAlignment="1">
      <alignment horizontal="center" vertical="center" wrapText="1"/>
    </xf>
    <xf numFmtId="9" fontId="4" fillId="5" borderId="32" xfId="0" applyNumberFormat="1" applyFont="1" applyFill="1" applyBorder="1" applyAlignment="1">
      <alignment horizontal="center" vertical="center" wrapText="1"/>
    </xf>
    <xf numFmtId="9" fontId="20" fillId="0" borderId="15" xfId="0" applyNumberFormat="1" applyFont="1" applyFill="1" applyBorder="1" applyAlignment="1">
      <alignment horizontal="center" vertical="center" wrapText="1"/>
    </xf>
    <xf numFmtId="9" fontId="20" fillId="0" borderId="14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9" fontId="20" fillId="0" borderId="48" xfId="0" applyNumberFormat="1" applyFont="1" applyFill="1" applyBorder="1" applyAlignment="1">
      <alignment horizontal="center" vertical="center" wrapText="1"/>
    </xf>
    <xf numFmtId="9" fontId="20" fillId="0" borderId="4" xfId="0" applyNumberFormat="1" applyFont="1" applyFill="1" applyBorder="1" applyAlignment="1">
      <alignment horizontal="center" vertical="center" wrapText="1"/>
    </xf>
    <xf numFmtId="165" fontId="10" fillId="0" borderId="15" xfId="2" applyNumberFormat="1" applyFont="1" applyFill="1" applyBorder="1" applyAlignment="1">
      <alignment horizontal="center" vertical="center" wrapText="1"/>
    </xf>
    <xf numFmtId="165" fontId="10" fillId="0" borderId="14" xfId="2" applyNumberFormat="1" applyFont="1" applyFill="1" applyBorder="1" applyAlignment="1">
      <alignment horizontal="center" vertical="center" wrapText="1"/>
    </xf>
    <xf numFmtId="9" fontId="21" fillId="0" borderId="15" xfId="1" applyFont="1" applyFill="1" applyBorder="1" applyAlignment="1">
      <alignment horizontal="center" vertical="center" wrapText="1"/>
    </xf>
    <xf numFmtId="9" fontId="21" fillId="0" borderId="14" xfId="1" applyFont="1" applyFill="1" applyBorder="1" applyAlignment="1">
      <alignment horizontal="center" vertical="center" wrapText="1"/>
    </xf>
    <xf numFmtId="9" fontId="18" fillId="0" borderId="15" xfId="0" applyNumberFormat="1" applyFont="1" applyFill="1" applyBorder="1" applyAlignment="1">
      <alignment horizontal="center" vertical="center" wrapText="1"/>
    </xf>
    <xf numFmtId="9" fontId="18" fillId="0" borderId="18" xfId="0" applyNumberFormat="1" applyFont="1" applyFill="1" applyBorder="1" applyAlignment="1">
      <alignment horizontal="center" vertical="center" wrapText="1"/>
    </xf>
    <xf numFmtId="9" fontId="18" fillId="0" borderId="14" xfId="0" applyNumberFormat="1" applyFont="1" applyFill="1" applyBorder="1" applyAlignment="1">
      <alignment horizontal="center" vertical="center" wrapText="1"/>
    </xf>
    <xf numFmtId="9" fontId="4" fillId="0" borderId="15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9" fontId="4" fillId="5" borderId="21" xfId="0" applyNumberFormat="1" applyFont="1" applyFill="1" applyBorder="1" applyAlignment="1">
      <alignment horizontal="center" vertical="center" wrapText="1"/>
    </xf>
    <xf numFmtId="9" fontId="6" fillId="4" borderId="16" xfId="0" applyNumberFormat="1" applyFont="1" applyFill="1" applyBorder="1" applyAlignment="1">
      <alignment horizontal="center" vertical="center" wrapText="1"/>
    </xf>
    <xf numFmtId="9" fontId="4" fillId="0" borderId="33" xfId="0" applyNumberFormat="1" applyFont="1" applyFill="1" applyBorder="1" applyAlignment="1">
      <alignment horizontal="center" vertical="center" wrapText="1"/>
    </xf>
    <xf numFmtId="9" fontId="4" fillId="0" borderId="18" xfId="0" applyNumberFormat="1" applyFont="1" applyFill="1" applyBorder="1" applyAlignment="1">
      <alignment horizontal="center" vertical="center" wrapText="1"/>
    </xf>
    <xf numFmtId="9" fontId="4" fillId="0" borderId="21" xfId="0" applyNumberFormat="1" applyFont="1" applyFill="1" applyBorder="1" applyAlignment="1">
      <alignment horizontal="center" vertical="center" wrapText="1"/>
    </xf>
    <xf numFmtId="9" fontId="10" fillId="5" borderId="17" xfId="0" applyNumberFormat="1" applyFont="1" applyFill="1" applyBorder="1" applyAlignment="1">
      <alignment horizontal="center" vertical="center" wrapText="1"/>
    </xf>
    <xf numFmtId="9" fontId="10" fillId="5" borderId="18" xfId="0" applyNumberFormat="1" applyFont="1" applyFill="1" applyBorder="1" applyAlignment="1">
      <alignment horizontal="center" vertical="center" wrapText="1"/>
    </xf>
    <xf numFmtId="9" fontId="10" fillId="5" borderId="2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9" fontId="10" fillId="5" borderId="33" xfId="0" applyNumberFormat="1" applyFont="1" applyFill="1" applyBorder="1" applyAlignment="1">
      <alignment horizontal="center" vertical="center" wrapText="1"/>
    </xf>
    <xf numFmtId="9" fontId="10" fillId="5" borderId="32" xfId="0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6" fillId="4" borderId="13" xfId="0" applyFont="1" applyFill="1" applyBorder="1" applyAlignment="1">
      <alignment horizontal="center" vertical="center" wrapText="1"/>
    </xf>
    <xf numFmtId="9" fontId="10" fillId="0" borderId="18" xfId="0" applyNumberFormat="1" applyFont="1" applyFill="1" applyBorder="1" applyAlignment="1">
      <alignment horizontal="center" vertical="center" wrapText="1"/>
    </xf>
    <xf numFmtId="9" fontId="10" fillId="0" borderId="21" xfId="0" applyNumberFormat="1" applyFont="1" applyFill="1" applyBorder="1" applyAlignment="1">
      <alignment horizontal="center" vertical="center" wrapText="1"/>
    </xf>
    <xf numFmtId="9" fontId="4" fillId="0" borderId="17" xfId="0" applyNumberFormat="1" applyFont="1" applyFill="1" applyBorder="1" applyAlignment="1">
      <alignment horizontal="center" vertical="center" wrapText="1"/>
    </xf>
    <xf numFmtId="9" fontId="4" fillId="0" borderId="32" xfId="0" applyNumberFormat="1" applyFont="1" applyFill="1" applyBorder="1" applyAlignment="1">
      <alignment horizontal="center" vertical="center" wrapText="1"/>
    </xf>
    <xf numFmtId="9" fontId="4" fillId="0" borderId="14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justify" vertical="center" wrapText="1"/>
    </xf>
    <xf numFmtId="0" fontId="12" fillId="0" borderId="21" xfId="0" applyFont="1" applyBorder="1" applyAlignment="1">
      <alignment horizontal="justify" vertical="center" wrapText="1"/>
    </xf>
    <xf numFmtId="9" fontId="4" fillId="0" borderId="17" xfId="0" applyNumberFormat="1" applyFont="1" applyFill="1" applyBorder="1" applyAlignment="1">
      <alignment horizontal="center" vertical="center"/>
    </xf>
    <xf numFmtId="9" fontId="10" fillId="0" borderId="17" xfId="0" applyNumberFormat="1" applyFont="1" applyFill="1" applyBorder="1" applyAlignment="1">
      <alignment horizontal="center" vertical="center"/>
    </xf>
    <xf numFmtId="9" fontId="10" fillId="0" borderId="18" xfId="0" applyNumberFormat="1" applyFont="1" applyFill="1" applyBorder="1" applyAlignment="1">
      <alignment horizontal="center" vertical="center"/>
    </xf>
    <xf numFmtId="9" fontId="10" fillId="0" borderId="21" xfId="0" applyNumberFormat="1" applyFont="1" applyFill="1" applyBorder="1" applyAlignment="1">
      <alignment horizontal="center" vertical="center"/>
    </xf>
    <xf numFmtId="9" fontId="4" fillId="0" borderId="32" xfId="0" applyNumberFormat="1" applyFont="1" applyFill="1" applyBorder="1" applyAlignment="1">
      <alignment horizontal="center" vertical="center"/>
    </xf>
    <xf numFmtId="9" fontId="4" fillId="0" borderId="33" xfId="0" applyNumberFormat="1" applyFont="1" applyFill="1" applyBorder="1" applyAlignment="1">
      <alignment horizontal="center" vertical="center"/>
    </xf>
    <xf numFmtId="9" fontId="4" fillId="0" borderId="14" xfId="0" applyNumberFormat="1" applyFont="1" applyFill="1" applyBorder="1" applyAlignment="1">
      <alignment horizontal="center" vertical="center"/>
    </xf>
    <xf numFmtId="9" fontId="21" fillId="0" borderId="19" xfId="1" applyFont="1" applyFill="1" applyBorder="1" applyAlignment="1">
      <alignment horizontal="center" vertical="center" wrapText="1"/>
    </xf>
    <xf numFmtId="9" fontId="18" fillId="0" borderId="19" xfId="1" applyFont="1" applyFill="1" applyBorder="1" applyAlignment="1">
      <alignment horizontal="center" vertical="center" wrapText="1"/>
    </xf>
    <xf numFmtId="9" fontId="18" fillId="0" borderId="15" xfId="1" applyFont="1" applyFill="1" applyBorder="1" applyAlignment="1">
      <alignment horizontal="center" vertical="center" wrapText="1"/>
    </xf>
    <xf numFmtId="9" fontId="18" fillId="0" borderId="18" xfId="1" applyFont="1" applyFill="1" applyBorder="1" applyAlignment="1">
      <alignment horizontal="center" vertical="center" wrapText="1"/>
    </xf>
    <xf numFmtId="9" fontId="18" fillId="0" borderId="14" xfId="1" applyFont="1" applyFill="1" applyBorder="1" applyAlignment="1">
      <alignment horizontal="center" vertical="center" wrapText="1"/>
    </xf>
    <xf numFmtId="165" fontId="4" fillId="0" borderId="15" xfId="2" applyNumberFormat="1" applyFont="1" applyFill="1" applyBorder="1" applyAlignment="1">
      <alignment horizontal="center" vertical="center" wrapText="1"/>
    </xf>
    <xf numFmtId="165" fontId="4" fillId="0" borderId="14" xfId="2" applyNumberFormat="1" applyFont="1" applyFill="1" applyBorder="1" applyAlignment="1">
      <alignment horizontal="center" vertical="center" wrapText="1"/>
    </xf>
    <xf numFmtId="9" fontId="10" fillId="0" borderId="33" xfId="0" applyNumberFormat="1" applyFont="1" applyFill="1" applyBorder="1" applyAlignment="1">
      <alignment horizontal="center" vertical="center" wrapText="1"/>
    </xf>
    <xf numFmtId="9" fontId="10" fillId="0" borderId="3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5" fontId="4" fillId="0" borderId="21" xfId="2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64" fontId="9" fillId="0" borderId="15" xfId="2" applyNumberFormat="1" applyFont="1" applyBorder="1" applyAlignment="1">
      <alignment horizontal="center" vertical="center" wrapText="1"/>
    </xf>
    <xf numFmtId="164" fontId="9" fillId="0" borderId="18" xfId="2" applyNumberFormat="1" applyFont="1" applyBorder="1" applyAlignment="1">
      <alignment horizontal="center" vertical="center" wrapText="1"/>
    </xf>
    <xf numFmtId="165" fontId="9" fillId="0" borderId="21" xfId="2" applyNumberFormat="1" applyFont="1" applyFill="1" applyBorder="1" applyAlignment="1">
      <alignment horizontal="center" vertical="center" wrapText="1"/>
    </xf>
    <xf numFmtId="9" fontId="20" fillId="0" borderId="33" xfId="0" applyNumberFormat="1" applyFont="1" applyFill="1" applyBorder="1" applyAlignment="1">
      <alignment horizontal="center" vertical="center"/>
    </xf>
    <xf numFmtId="9" fontId="20" fillId="0" borderId="21" xfId="0" applyNumberFormat="1" applyFont="1" applyFill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 wrapText="1"/>
    </xf>
    <xf numFmtId="0" fontId="18" fillId="6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9" fontId="10" fillId="0" borderId="15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</cellXfs>
  <cellStyles count="4">
    <cellStyle name="Millares" xfId="3" builtinId="3"/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247650</xdr:colOff>
      <xdr:row>18</xdr:row>
      <xdr:rowOff>600075</xdr:rowOff>
    </xdr:to>
    <xdr:sp macro="" textlink="">
      <xdr:nvSpPr>
        <xdr:cNvPr id="2" name="AutoShape 3"/>
        <xdr:cNvSpPr>
          <a:spLocks noChangeArrowheads="1"/>
        </xdr:cNvSpPr>
      </xdr:nvSpPr>
      <xdr:spPr bwMode="auto">
        <a:xfrm>
          <a:off x="0" y="0"/>
          <a:ext cx="11849100" cy="106775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026"/>
  <sheetViews>
    <sheetView tabSelected="1" topLeftCell="G13" zoomScale="70" zoomScaleNormal="70" workbookViewId="0">
      <selection activeCell="T136" sqref="T136"/>
    </sheetView>
  </sheetViews>
  <sheetFormatPr baseColWidth="10" defaultColWidth="12.5703125" defaultRowHeight="15" customHeight="1" x14ac:dyDescent="0.25"/>
  <cols>
    <col min="1" max="1" width="9.5703125" style="7" customWidth="1"/>
    <col min="2" max="2" width="13.85546875" style="7" customWidth="1"/>
    <col min="3" max="3" width="5.28515625" style="53" customWidth="1"/>
    <col min="4" max="4" width="16.85546875" style="7" customWidth="1"/>
    <col min="5" max="5" width="4.85546875" style="7" customWidth="1"/>
    <col min="6" max="6" width="15.5703125" style="7" customWidth="1"/>
    <col min="7" max="7" width="7.28515625" style="7" customWidth="1"/>
    <col min="8" max="8" width="34.5703125" style="7" customWidth="1"/>
    <col min="9" max="9" width="8.85546875" style="7" customWidth="1"/>
    <col min="10" max="10" width="11.85546875" style="7" customWidth="1"/>
    <col min="11" max="12" width="11.85546875" style="53" customWidth="1"/>
    <col min="13" max="14" width="13.7109375" style="53" customWidth="1"/>
    <col min="15" max="15" width="13.140625" style="53" customWidth="1"/>
    <col min="16" max="16" width="19.7109375" style="7" customWidth="1"/>
    <col min="17" max="17" width="19.7109375" style="53" customWidth="1"/>
    <col min="18" max="18" width="41.5703125" style="53" customWidth="1"/>
    <col min="19" max="19" width="21.7109375" style="53" bestFit="1" customWidth="1"/>
    <col min="20" max="20" width="20.5703125" style="53" customWidth="1"/>
    <col min="21" max="21" width="20.5703125" style="7" customWidth="1"/>
    <col min="22" max="22" width="19.140625" style="7" customWidth="1"/>
    <col min="23" max="23" width="9.5703125" style="7" customWidth="1"/>
    <col min="24" max="24" width="15" style="7" bestFit="1" customWidth="1"/>
    <col min="25" max="25" width="17.85546875" style="7" bestFit="1" customWidth="1"/>
    <col min="26" max="26" width="12.85546875" style="7" bestFit="1" customWidth="1"/>
    <col min="27" max="27" width="9.7109375" style="7" customWidth="1"/>
    <col min="28" max="28" width="12.28515625" style="7" bestFit="1" customWidth="1"/>
    <col min="29" max="29" width="7.5703125" style="7" customWidth="1"/>
    <col min="30" max="30" width="17.85546875" style="7" bestFit="1" customWidth="1"/>
    <col min="31" max="31" width="16.7109375" style="7" bestFit="1" customWidth="1"/>
    <col min="32" max="32" width="16.28515625" style="7" bestFit="1" customWidth="1"/>
    <col min="33" max="16384" width="12.5703125" style="7"/>
  </cols>
  <sheetData>
    <row r="1" spans="1:36" x14ac:dyDescent="0.25">
      <c r="A1" s="1"/>
      <c r="B1" s="2"/>
      <c r="C1" s="2"/>
      <c r="D1" s="2"/>
      <c r="E1" s="2"/>
      <c r="F1" s="4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5"/>
      <c r="X1" s="5"/>
      <c r="Y1" s="5"/>
      <c r="Z1" s="5"/>
      <c r="AA1" s="5"/>
      <c r="AB1" s="5"/>
      <c r="AC1" s="6"/>
      <c r="AD1" s="6"/>
      <c r="AE1" s="6"/>
      <c r="AF1" s="6"/>
    </row>
    <row r="2" spans="1:36" ht="24" customHeight="1" x14ac:dyDescent="0.25">
      <c r="A2" s="8"/>
      <c r="B2" s="196" t="s">
        <v>119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9"/>
      <c r="X2" s="9"/>
      <c r="Y2" s="9"/>
      <c r="Z2" s="9"/>
      <c r="AA2" s="9"/>
      <c r="AB2" s="9"/>
      <c r="AC2" s="6"/>
      <c r="AD2" s="6"/>
      <c r="AE2" s="6"/>
      <c r="AF2" s="6"/>
    </row>
    <row r="3" spans="1:36" ht="44.25" customHeight="1" x14ac:dyDescent="0.25">
      <c r="A3" s="10"/>
      <c r="B3" s="190" t="s">
        <v>0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9"/>
      <c r="X3" s="9"/>
      <c r="Y3" s="9"/>
      <c r="Z3" s="9"/>
      <c r="AA3" s="9"/>
      <c r="AB3" s="9"/>
      <c r="AC3" s="6"/>
      <c r="AD3" s="6"/>
      <c r="AE3" s="6"/>
      <c r="AF3" s="6"/>
    </row>
    <row r="4" spans="1:36" ht="30" customHeight="1" x14ac:dyDescent="0.25">
      <c r="A4" s="10"/>
      <c r="B4" s="190" t="s">
        <v>1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9"/>
      <c r="X4" s="9"/>
      <c r="Y4" s="9"/>
      <c r="Z4" s="9"/>
      <c r="AA4" s="9"/>
      <c r="AB4" s="9"/>
      <c r="AC4" s="6"/>
      <c r="AD4" s="6"/>
      <c r="AE4" s="6"/>
      <c r="AF4" s="6"/>
    </row>
    <row r="5" spans="1:36" ht="27" customHeight="1" x14ac:dyDescent="0.25">
      <c r="A5" s="10"/>
      <c r="B5" s="197" t="s">
        <v>2</v>
      </c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9"/>
      <c r="X5" s="9"/>
      <c r="Y5" s="9"/>
      <c r="Z5" s="9"/>
      <c r="AA5" s="9"/>
      <c r="AB5" s="9"/>
      <c r="AC5" s="6"/>
      <c r="AD5" s="6"/>
      <c r="AE5" s="6"/>
      <c r="AF5" s="6"/>
    </row>
    <row r="6" spans="1:36" ht="31.5" customHeight="1" x14ac:dyDescent="0.25">
      <c r="A6" s="10"/>
      <c r="B6" s="190" t="s">
        <v>3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9"/>
      <c r="X6" s="9"/>
      <c r="Y6" s="9"/>
      <c r="Z6" s="9"/>
      <c r="AA6" s="9"/>
      <c r="AB6" s="9"/>
      <c r="AC6" s="6"/>
      <c r="AD6" s="6"/>
      <c r="AE6" s="6"/>
      <c r="AF6" s="6"/>
    </row>
    <row r="7" spans="1:36" ht="34.5" customHeight="1" x14ac:dyDescent="0.25">
      <c r="A7" s="10"/>
      <c r="B7" s="190" t="s">
        <v>4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9"/>
      <c r="X7" s="9"/>
      <c r="Y7" s="9"/>
      <c r="Z7" s="9"/>
      <c r="AA7" s="9"/>
      <c r="AB7" s="9"/>
      <c r="AC7" s="6"/>
      <c r="AD7" s="6"/>
      <c r="AE7" s="6"/>
      <c r="AF7" s="6"/>
    </row>
    <row r="8" spans="1:36" ht="43.5" customHeight="1" x14ac:dyDescent="0.25">
      <c r="A8" s="10"/>
      <c r="B8" s="190" t="s">
        <v>5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9"/>
      <c r="X8" s="9"/>
      <c r="Y8" s="9"/>
      <c r="Z8" s="9"/>
      <c r="AA8" s="9"/>
      <c r="AB8" s="9"/>
      <c r="AC8" s="6"/>
      <c r="AD8" s="6"/>
      <c r="AE8" s="6"/>
      <c r="AF8" s="6"/>
    </row>
    <row r="9" spans="1:36" ht="32.25" customHeight="1" thickBot="1" x14ac:dyDescent="0.3">
      <c r="A9" s="10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60"/>
      <c r="X9" s="9"/>
      <c r="Y9" s="9"/>
      <c r="Z9" s="9"/>
      <c r="AA9" s="9"/>
      <c r="AB9" s="9"/>
      <c r="AC9" s="6"/>
      <c r="AD9" s="6"/>
      <c r="AE9" s="6"/>
      <c r="AF9" s="6"/>
    </row>
    <row r="10" spans="1:36" ht="26.25" customHeight="1" thickBot="1" x14ac:dyDescent="0.3">
      <c r="A10" s="1"/>
      <c r="B10" s="192" t="s">
        <v>6</v>
      </c>
      <c r="C10" s="194" t="s">
        <v>113</v>
      </c>
      <c r="D10" s="194" t="s">
        <v>7</v>
      </c>
      <c r="E10" s="198" t="s">
        <v>114</v>
      </c>
      <c r="F10" s="161" t="s">
        <v>8</v>
      </c>
      <c r="G10" s="198" t="s">
        <v>114</v>
      </c>
      <c r="H10" s="161" t="s">
        <v>9</v>
      </c>
      <c r="I10" s="298" t="s">
        <v>114</v>
      </c>
      <c r="J10" s="205" t="s">
        <v>10</v>
      </c>
      <c r="K10" s="238" t="s">
        <v>11</v>
      </c>
      <c r="L10" s="239"/>
      <c r="M10" s="239"/>
      <c r="N10" s="239"/>
      <c r="O10" s="239"/>
      <c r="P10" s="239"/>
      <c r="Q10" s="239"/>
      <c r="R10" s="240" t="s">
        <v>122</v>
      </c>
      <c r="S10" s="198" t="s">
        <v>114</v>
      </c>
      <c r="T10" s="194" t="s">
        <v>118</v>
      </c>
      <c r="U10" s="194" t="s">
        <v>60</v>
      </c>
      <c r="V10" s="233" t="s">
        <v>12</v>
      </c>
      <c r="W10" s="206" t="s">
        <v>13</v>
      </c>
      <c r="X10" s="235" t="s">
        <v>14</v>
      </c>
      <c r="Y10" s="194" t="s">
        <v>59</v>
      </c>
      <c r="Z10" s="202" t="s">
        <v>15</v>
      </c>
      <c r="AA10" s="5"/>
      <c r="AB10" s="5"/>
      <c r="AC10" s="5"/>
      <c r="AD10" s="5"/>
      <c r="AE10" s="5"/>
      <c r="AF10" s="6"/>
      <c r="AG10" s="6"/>
      <c r="AH10" s="6"/>
      <c r="AI10" s="6"/>
    </row>
    <row r="11" spans="1:36" ht="36.75" customHeight="1" x14ac:dyDescent="0.25">
      <c r="A11" s="5"/>
      <c r="B11" s="193"/>
      <c r="C11" s="161"/>
      <c r="D11" s="161"/>
      <c r="E11" s="201"/>
      <c r="F11" s="162"/>
      <c r="G11" s="199"/>
      <c r="H11" s="162"/>
      <c r="I11" s="199"/>
      <c r="J11" s="162"/>
      <c r="K11" s="243" t="s">
        <v>16</v>
      </c>
      <c r="L11" s="161" t="s">
        <v>17</v>
      </c>
      <c r="M11" s="161" t="s">
        <v>18</v>
      </c>
      <c r="N11" s="201" t="s">
        <v>115</v>
      </c>
      <c r="O11" s="161" t="s">
        <v>116</v>
      </c>
      <c r="P11" s="161" t="s">
        <v>121</v>
      </c>
      <c r="Q11" s="233" t="s">
        <v>120</v>
      </c>
      <c r="R11" s="241"/>
      <c r="S11" s="199"/>
      <c r="T11" s="161"/>
      <c r="U11" s="161"/>
      <c r="V11" s="205"/>
      <c r="W11" s="207"/>
      <c r="X11" s="236"/>
      <c r="Y11" s="161"/>
      <c r="Z11" s="203"/>
      <c r="AA11" s="5"/>
      <c r="AB11" s="5"/>
      <c r="AC11" s="5"/>
      <c r="AD11" s="5"/>
      <c r="AE11" s="5"/>
      <c r="AF11" s="5"/>
      <c r="AG11" s="6"/>
      <c r="AH11" s="6"/>
      <c r="AI11" s="6"/>
      <c r="AJ11" s="6"/>
    </row>
    <row r="12" spans="1:36" ht="15.75" customHeight="1" thickBot="1" x14ac:dyDescent="0.3">
      <c r="A12" s="5"/>
      <c r="B12" s="193"/>
      <c r="C12" s="195"/>
      <c r="D12" s="195"/>
      <c r="E12" s="315"/>
      <c r="F12" s="162"/>
      <c r="G12" s="200"/>
      <c r="H12" s="162"/>
      <c r="I12" s="200"/>
      <c r="J12" s="162"/>
      <c r="K12" s="162"/>
      <c r="L12" s="162"/>
      <c r="M12" s="162"/>
      <c r="N12" s="199"/>
      <c r="O12" s="195"/>
      <c r="P12" s="162"/>
      <c r="Q12" s="234"/>
      <c r="R12" s="242"/>
      <c r="S12" s="200"/>
      <c r="T12" s="195"/>
      <c r="U12" s="195"/>
      <c r="V12" s="234"/>
      <c r="W12" s="208"/>
      <c r="X12" s="237"/>
      <c r="Y12" s="195"/>
      <c r="Z12" s="204"/>
      <c r="AA12" s="5"/>
      <c r="AB12" s="5"/>
      <c r="AC12" s="5"/>
      <c r="AD12" s="5"/>
      <c r="AE12" s="5"/>
      <c r="AF12" s="5"/>
      <c r="AG12" s="6"/>
      <c r="AH12" s="6"/>
      <c r="AI12" s="6"/>
      <c r="AJ12" s="6"/>
    </row>
    <row r="13" spans="1:36" ht="63.75" customHeight="1" x14ac:dyDescent="0.25">
      <c r="A13" s="5"/>
      <c r="B13" s="149" t="s">
        <v>19</v>
      </c>
      <c r="C13" s="312"/>
      <c r="D13" s="152" t="s">
        <v>20</v>
      </c>
      <c r="E13" s="300">
        <v>0.15</v>
      </c>
      <c r="F13" s="155"/>
      <c r="G13" s="323">
        <v>0.15</v>
      </c>
      <c r="H13" s="20" t="s">
        <v>21</v>
      </c>
      <c r="I13" s="54">
        <v>0.5</v>
      </c>
      <c r="J13" s="29" t="s">
        <v>22</v>
      </c>
      <c r="K13" s="29" t="s">
        <v>23</v>
      </c>
      <c r="L13" s="29">
        <v>4</v>
      </c>
      <c r="M13" s="30">
        <v>4</v>
      </c>
      <c r="N13" s="59">
        <v>4</v>
      </c>
      <c r="O13" s="30" t="s">
        <v>61</v>
      </c>
      <c r="P13" s="30" t="s">
        <v>61</v>
      </c>
      <c r="Q13" s="30"/>
      <c r="R13" s="101"/>
      <c r="S13" s="111"/>
      <c r="T13" s="101"/>
      <c r="U13" s="131"/>
      <c r="V13" s="106" t="s">
        <v>24</v>
      </c>
      <c r="W13" s="51" t="s">
        <v>25</v>
      </c>
      <c r="X13" s="132"/>
      <c r="Y13" s="107">
        <v>0</v>
      </c>
      <c r="Z13" s="133" t="s">
        <v>26</v>
      </c>
      <c r="AA13" s="5"/>
      <c r="AB13" s="5"/>
      <c r="AC13" s="5"/>
      <c r="AD13" s="5"/>
      <c r="AE13" s="5"/>
      <c r="AF13" s="5"/>
      <c r="AG13" s="6"/>
      <c r="AH13" s="6"/>
      <c r="AI13" s="6"/>
      <c r="AJ13" s="6"/>
    </row>
    <row r="14" spans="1:36" ht="57.75" customHeight="1" x14ac:dyDescent="0.25">
      <c r="A14" s="5"/>
      <c r="B14" s="150"/>
      <c r="C14" s="313"/>
      <c r="D14" s="153"/>
      <c r="E14" s="300"/>
      <c r="F14" s="156"/>
      <c r="G14" s="248"/>
      <c r="H14" s="27" t="s">
        <v>27</v>
      </c>
      <c r="I14" s="55">
        <v>0.1</v>
      </c>
      <c r="J14" s="25" t="s">
        <v>22</v>
      </c>
      <c r="K14" s="24" t="s">
        <v>28</v>
      </c>
      <c r="L14" s="24">
        <v>0</v>
      </c>
      <c r="M14" s="25">
        <v>1</v>
      </c>
      <c r="N14" s="58">
        <v>1</v>
      </c>
      <c r="O14" s="25" t="s">
        <v>61</v>
      </c>
      <c r="P14" s="25" t="s">
        <v>61</v>
      </c>
      <c r="Q14" s="103"/>
      <c r="R14" s="42"/>
      <c r="S14" s="147"/>
      <c r="T14" s="42"/>
      <c r="U14" s="76"/>
      <c r="V14" s="25" t="s">
        <v>24</v>
      </c>
      <c r="W14" s="22" t="s">
        <v>25</v>
      </c>
      <c r="X14" s="23"/>
      <c r="Y14" s="46">
        <v>0</v>
      </c>
      <c r="Z14" s="26" t="s">
        <v>26</v>
      </c>
      <c r="AA14" s="5"/>
      <c r="AB14" s="5"/>
      <c r="AC14" s="5"/>
      <c r="AD14" s="5"/>
      <c r="AE14" s="5"/>
      <c r="AF14" s="5"/>
      <c r="AG14" s="6"/>
      <c r="AH14" s="6"/>
      <c r="AI14" s="6"/>
      <c r="AJ14" s="6"/>
    </row>
    <row r="15" spans="1:36" ht="70.5" customHeight="1" x14ac:dyDescent="0.25">
      <c r="A15" s="5"/>
      <c r="B15" s="150"/>
      <c r="C15" s="313"/>
      <c r="D15" s="153"/>
      <c r="E15" s="300"/>
      <c r="F15" s="156"/>
      <c r="G15" s="248"/>
      <c r="H15" s="158" t="s">
        <v>29</v>
      </c>
      <c r="I15" s="299">
        <v>0.4</v>
      </c>
      <c r="J15" s="179" t="s">
        <v>22</v>
      </c>
      <c r="K15" s="223" t="s">
        <v>30</v>
      </c>
      <c r="L15" s="223">
        <v>0</v>
      </c>
      <c r="M15" s="247">
        <v>1</v>
      </c>
      <c r="N15" s="259">
        <v>0.3</v>
      </c>
      <c r="O15" s="247">
        <v>0.18</v>
      </c>
      <c r="P15" s="216">
        <v>0.23</v>
      </c>
      <c r="Q15" s="216">
        <v>0.28999999999999998</v>
      </c>
      <c r="R15" s="119" t="s">
        <v>155</v>
      </c>
      <c r="S15" s="78">
        <v>0.15</v>
      </c>
      <c r="T15" s="81"/>
      <c r="U15" s="142"/>
      <c r="V15" s="212" t="s">
        <v>24</v>
      </c>
      <c r="W15" s="212" t="s">
        <v>25</v>
      </c>
      <c r="X15" s="256" t="s">
        <v>98</v>
      </c>
      <c r="Y15" s="209">
        <f>SUM(U15:U20)</f>
        <v>151296073</v>
      </c>
      <c r="Z15" s="213"/>
      <c r="AA15" s="5"/>
      <c r="AB15" s="5"/>
      <c r="AC15" s="5"/>
      <c r="AD15" s="5"/>
      <c r="AE15" s="5"/>
      <c r="AF15" s="5"/>
      <c r="AG15" s="6"/>
      <c r="AH15" s="6"/>
      <c r="AI15" s="6"/>
      <c r="AJ15" s="6"/>
    </row>
    <row r="16" spans="1:36" ht="70.5" customHeight="1" x14ac:dyDescent="0.25">
      <c r="A16" s="5"/>
      <c r="B16" s="150"/>
      <c r="C16" s="313"/>
      <c r="D16" s="153"/>
      <c r="E16" s="300"/>
      <c r="F16" s="156"/>
      <c r="G16" s="248"/>
      <c r="H16" s="159"/>
      <c r="I16" s="300"/>
      <c r="J16" s="181"/>
      <c r="K16" s="224"/>
      <c r="L16" s="224"/>
      <c r="M16" s="248"/>
      <c r="N16" s="259"/>
      <c r="O16" s="248"/>
      <c r="P16" s="217"/>
      <c r="Q16" s="217"/>
      <c r="R16" s="37" t="s">
        <v>62</v>
      </c>
      <c r="S16" s="79">
        <v>1</v>
      </c>
      <c r="T16" s="64"/>
      <c r="U16" s="115">
        <f>25000000+14296073</f>
        <v>39296073</v>
      </c>
      <c r="V16" s="153"/>
      <c r="W16" s="153"/>
      <c r="X16" s="257"/>
      <c r="Y16" s="210"/>
      <c r="Z16" s="214"/>
      <c r="AA16" s="5"/>
      <c r="AB16" s="5"/>
      <c r="AC16" s="5"/>
      <c r="AD16" s="5"/>
      <c r="AE16" s="5"/>
      <c r="AF16" s="5"/>
      <c r="AG16" s="6"/>
      <c r="AH16" s="6"/>
      <c r="AI16" s="6"/>
      <c r="AJ16" s="6"/>
    </row>
    <row r="17" spans="1:36" ht="70.5" customHeight="1" x14ac:dyDescent="0.25">
      <c r="A17" s="5"/>
      <c r="B17" s="150"/>
      <c r="C17" s="313"/>
      <c r="D17" s="153"/>
      <c r="E17" s="300"/>
      <c r="F17" s="156"/>
      <c r="G17" s="248"/>
      <c r="H17" s="159"/>
      <c r="I17" s="300"/>
      <c r="J17" s="181"/>
      <c r="K17" s="224"/>
      <c r="L17" s="224"/>
      <c r="M17" s="248"/>
      <c r="N17" s="259"/>
      <c r="O17" s="248"/>
      <c r="P17" s="217"/>
      <c r="Q17" s="217"/>
      <c r="R17" s="119" t="s">
        <v>63</v>
      </c>
      <c r="S17" s="80">
        <v>0.3</v>
      </c>
      <c r="T17" s="65"/>
      <c r="U17" s="146">
        <v>42000000</v>
      </c>
      <c r="V17" s="153"/>
      <c r="W17" s="153"/>
      <c r="X17" s="257"/>
      <c r="Y17" s="210"/>
      <c r="Z17" s="214"/>
      <c r="AA17" s="5"/>
      <c r="AB17" s="5"/>
      <c r="AC17" s="5"/>
      <c r="AD17" s="5"/>
      <c r="AE17" s="5"/>
      <c r="AF17" s="5"/>
      <c r="AG17" s="6"/>
      <c r="AH17" s="6"/>
      <c r="AI17" s="6"/>
      <c r="AJ17" s="6"/>
    </row>
    <row r="18" spans="1:36" ht="95.25" customHeight="1" x14ac:dyDescent="0.25">
      <c r="A18" s="5"/>
      <c r="B18" s="150"/>
      <c r="C18" s="313"/>
      <c r="D18" s="153"/>
      <c r="E18" s="300"/>
      <c r="F18" s="156"/>
      <c r="G18" s="248"/>
      <c r="H18" s="159"/>
      <c r="I18" s="300"/>
      <c r="J18" s="181"/>
      <c r="K18" s="224"/>
      <c r="L18" s="224"/>
      <c r="M18" s="248"/>
      <c r="N18" s="259"/>
      <c r="O18" s="248"/>
      <c r="P18" s="217"/>
      <c r="Q18" s="217"/>
      <c r="R18" s="119" t="s">
        <v>156</v>
      </c>
      <c r="S18" s="80">
        <v>0.35</v>
      </c>
      <c r="T18" s="65"/>
      <c r="U18" s="142"/>
      <c r="V18" s="153"/>
      <c r="W18" s="153"/>
      <c r="X18" s="257"/>
      <c r="Y18" s="210"/>
      <c r="Z18" s="214"/>
      <c r="AA18" s="5"/>
      <c r="AB18" s="5"/>
      <c r="AC18" s="5"/>
      <c r="AD18" s="5"/>
      <c r="AE18" s="5"/>
      <c r="AF18" s="5"/>
      <c r="AG18" s="6"/>
      <c r="AH18" s="6"/>
      <c r="AI18" s="6"/>
      <c r="AJ18" s="6"/>
    </row>
    <row r="19" spans="1:36" ht="41.25" customHeight="1" x14ac:dyDescent="0.25">
      <c r="A19" s="5"/>
      <c r="B19" s="150"/>
      <c r="C19" s="313"/>
      <c r="D19" s="153"/>
      <c r="E19" s="300"/>
      <c r="F19" s="156"/>
      <c r="G19" s="248"/>
      <c r="H19" s="159"/>
      <c r="I19" s="300"/>
      <c r="J19" s="181"/>
      <c r="K19" s="224"/>
      <c r="L19" s="224"/>
      <c r="M19" s="248"/>
      <c r="N19" s="259"/>
      <c r="O19" s="248"/>
      <c r="P19" s="217"/>
      <c r="Q19" s="217"/>
      <c r="R19" s="223" t="s">
        <v>123</v>
      </c>
      <c r="S19" s="337">
        <v>1</v>
      </c>
      <c r="T19" s="64"/>
      <c r="U19" s="335">
        <v>70000000</v>
      </c>
      <c r="V19" s="153"/>
      <c r="W19" s="153"/>
      <c r="X19" s="257"/>
      <c r="Y19" s="210"/>
      <c r="Z19" s="214"/>
      <c r="AA19" s="5"/>
      <c r="AB19" s="39"/>
      <c r="AC19" s="5"/>
      <c r="AD19" s="5"/>
      <c r="AE19" s="5"/>
      <c r="AF19" s="5"/>
      <c r="AG19" s="6"/>
      <c r="AH19" s="6"/>
      <c r="AI19" s="6"/>
      <c r="AJ19" s="6"/>
    </row>
    <row r="20" spans="1:36" s="47" customFormat="1" ht="39.75" customHeight="1" x14ac:dyDescent="0.25">
      <c r="A20" s="5"/>
      <c r="B20" s="150"/>
      <c r="C20" s="313"/>
      <c r="D20" s="153"/>
      <c r="E20" s="300"/>
      <c r="F20" s="156"/>
      <c r="G20" s="248"/>
      <c r="H20" s="159"/>
      <c r="I20" s="300"/>
      <c r="J20" s="181"/>
      <c r="K20" s="224"/>
      <c r="L20" s="224"/>
      <c r="M20" s="248"/>
      <c r="N20" s="259"/>
      <c r="O20" s="248"/>
      <c r="P20" s="217"/>
      <c r="Q20" s="217"/>
      <c r="R20" s="339"/>
      <c r="S20" s="338"/>
      <c r="T20" s="64"/>
      <c r="U20" s="336"/>
      <c r="V20" s="153"/>
      <c r="W20" s="153"/>
      <c r="X20" s="257"/>
      <c r="Y20" s="210"/>
      <c r="Z20" s="214"/>
      <c r="AA20" s="5"/>
      <c r="AB20" s="5"/>
      <c r="AC20" s="5"/>
      <c r="AD20" s="5"/>
      <c r="AE20" s="5"/>
      <c r="AF20" s="5"/>
      <c r="AG20" s="6"/>
      <c r="AH20" s="6"/>
      <c r="AI20" s="6"/>
      <c r="AJ20" s="6"/>
    </row>
    <row r="21" spans="1:36" s="47" customFormat="1" ht="70.5" customHeight="1" x14ac:dyDescent="0.25">
      <c r="A21" s="5"/>
      <c r="B21" s="150"/>
      <c r="C21" s="313"/>
      <c r="D21" s="153"/>
      <c r="E21" s="300"/>
      <c r="F21" s="156"/>
      <c r="G21" s="248"/>
      <c r="H21" s="159"/>
      <c r="I21" s="300"/>
      <c r="J21" s="181"/>
      <c r="K21" s="224"/>
      <c r="L21" s="224"/>
      <c r="M21" s="248"/>
      <c r="N21" s="259"/>
      <c r="O21" s="248"/>
      <c r="P21" s="217"/>
      <c r="Q21" s="217"/>
      <c r="R21" s="120" t="s">
        <v>157</v>
      </c>
      <c r="S21" s="80">
        <v>0.2</v>
      </c>
      <c r="T21" s="65"/>
      <c r="U21" s="145"/>
      <c r="V21" s="153"/>
      <c r="W21" s="153"/>
      <c r="X21" s="257"/>
      <c r="Y21" s="210"/>
      <c r="Z21" s="214"/>
      <c r="AA21" s="5"/>
      <c r="AB21" s="5"/>
      <c r="AC21" s="5"/>
      <c r="AD21" s="5"/>
      <c r="AE21" s="5"/>
      <c r="AF21" s="5"/>
      <c r="AG21" s="6"/>
      <c r="AH21" s="6"/>
      <c r="AI21" s="6"/>
      <c r="AJ21" s="6"/>
    </row>
    <row r="22" spans="1:36" s="48" customFormat="1" ht="25.5" customHeight="1" x14ac:dyDescent="0.25">
      <c r="A22" s="5"/>
      <c r="B22" s="150"/>
      <c r="C22" s="313"/>
      <c r="D22" s="153"/>
      <c r="E22" s="300"/>
      <c r="F22" s="156"/>
      <c r="G22" s="248"/>
      <c r="H22" s="159"/>
      <c r="I22" s="300"/>
      <c r="J22" s="181"/>
      <c r="K22" s="224"/>
      <c r="L22" s="224"/>
      <c r="M22" s="248"/>
      <c r="N22" s="259"/>
      <c r="O22" s="248"/>
      <c r="P22" s="217"/>
      <c r="Q22" s="217"/>
      <c r="R22" s="223" t="s">
        <v>152</v>
      </c>
      <c r="S22" s="337">
        <v>0.6</v>
      </c>
      <c r="T22" s="64"/>
      <c r="U22" s="335">
        <v>30000000</v>
      </c>
      <c r="V22" s="153"/>
      <c r="W22" s="153"/>
      <c r="X22" s="257"/>
      <c r="Y22" s="210"/>
      <c r="Z22" s="214"/>
      <c r="AA22" s="5"/>
      <c r="AB22" s="5"/>
      <c r="AC22" s="5"/>
      <c r="AD22" s="5"/>
      <c r="AE22" s="5"/>
      <c r="AF22" s="5"/>
      <c r="AG22" s="6"/>
      <c r="AH22" s="6"/>
      <c r="AI22" s="6"/>
      <c r="AJ22" s="6"/>
    </row>
    <row r="23" spans="1:36" ht="42.75" customHeight="1" thickBot="1" x14ac:dyDescent="0.3">
      <c r="A23" s="5"/>
      <c r="B23" s="150"/>
      <c r="C23" s="313"/>
      <c r="D23" s="154"/>
      <c r="E23" s="301"/>
      <c r="F23" s="157"/>
      <c r="G23" s="249"/>
      <c r="H23" s="160"/>
      <c r="I23" s="301"/>
      <c r="J23" s="222"/>
      <c r="K23" s="225"/>
      <c r="L23" s="225"/>
      <c r="M23" s="249"/>
      <c r="N23" s="260"/>
      <c r="O23" s="249"/>
      <c r="P23" s="218"/>
      <c r="Q23" s="218"/>
      <c r="R23" s="225"/>
      <c r="S23" s="317"/>
      <c r="T23" s="82"/>
      <c r="U23" s="340"/>
      <c r="V23" s="154"/>
      <c r="W23" s="154"/>
      <c r="X23" s="258"/>
      <c r="Y23" s="211"/>
      <c r="Z23" s="215"/>
      <c r="AA23" s="5"/>
      <c r="AB23" s="5"/>
      <c r="AC23" s="5"/>
      <c r="AD23" s="5"/>
      <c r="AE23" s="5"/>
      <c r="AF23" s="5"/>
      <c r="AG23" s="6"/>
      <c r="AH23" s="6"/>
      <c r="AI23" s="6"/>
      <c r="AJ23" s="6"/>
    </row>
    <row r="24" spans="1:36" ht="49.5" customHeight="1" x14ac:dyDescent="0.25">
      <c r="A24" s="11"/>
      <c r="B24" s="150"/>
      <c r="C24" s="313"/>
      <c r="D24" s="182" t="s">
        <v>31</v>
      </c>
      <c r="E24" s="316">
        <v>0.1</v>
      </c>
      <c r="F24" s="163"/>
      <c r="G24" s="324">
        <v>0.1</v>
      </c>
      <c r="H24" s="321" t="s">
        <v>32</v>
      </c>
      <c r="I24" s="302">
        <v>1</v>
      </c>
      <c r="J24" s="163" t="s">
        <v>33</v>
      </c>
      <c r="K24" s="182" t="s">
        <v>34</v>
      </c>
      <c r="L24" s="182">
        <v>0</v>
      </c>
      <c r="M24" s="163">
        <v>1</v>
      </c>
      <c r="N24" s="261">
        <v>1</v>
      </c>
      <c r="O24" s="163">
        <v>1</v>
      </c>
      <c r="P24" s="163">
        <v>1</v>
      </c>
      <c r="Q24" s="163">
        <v>1</v>
      </c>
      <c r="R24" s="117" t="s">
        <v>128</v>
      </c>
      <c r="S24" s="83">
        <v>0.35</v>
      </c>
      <c r="T24" s="100"/>
      <c r="U24" s="138"/>
      <c r="V24" s="182" t="s">
        <v>24</v>
      </c>
      <c r="W24" s="182" t="s">
        <v>25</v>
      </c>
      <c r="X24" s="250" t="s">
        <v>99</v>
      </c>
      <c r="Y24" s="253">
        <f>SUM(U24:U36)</f>
        <v>180989292</v>
      </c>
      <c r="Z24" s="226"/>
      <c r="AA24" s="11"/>
      <c r="AB24" s="11"/>
      <c r="AC24" s="11"/>
      <c r="AD24" s="11"/>
      <c r="AE24" s="11"/>
      <c r="AF24" s="11"/>
      <c r="AG24" s="6"/>
      <c r="AH24" s="6"/>
      <c r="AI24" s="6"/>
      <c r="AJ24" s="6"/>
    </row>
    <row r="25" spans="1:36" ht="49.5" customHeight="1" x14ac:dyDescent="0.25">
      <c r="A25" s="11"/>
      <c r="B25" s="150"/>
      <c r="C25" s="313"/>
      <c r="D25" s="183"/>
      <c r="E25" s="316"/>
      <c r="F25" s="164"/>
      <c r="G25" s="325"/>
      <c r="H25" s="188"/>
      <c r="I25" s="303"/>
      <c r="J25" s="164"/>
      <c r="K25" s="183"/>
      <c r="L25" s="183"/>
      <c r="M25" s="164"/>
      <c r="N25" s="262"/>
      <c r="O25" s="164"/>
      <c r="P25" s="164"/>
      <c r="Q25" s="164"/>
      <c r="R25" s="38" t="s">
        <v>124</v>
      </c>
      <c r="S25" s="79">
        <v>0.15</v>
      </c>
      <c r="T25" s="64"/>
      <c r="U25" s="139">
        <f>5000000+15000000</f>
        <v>20000000</v>
      </c>
      <c r="V25" s="183"/>
      <c r="W25" s="183"/>
      <c r="X25" s="251"/>
      <c r="Y25" s="254"/>
      <c r="Z25" s="227"/>
      <c r="AA25" s="11"/>
      <c r="AB25" s="11"/>
      <c r="AC25" s="11"/>
      <c r="AD25" s="11"/>
      <c r="AE25" s="11"/>
      <c r="AF25" s="11"/>
      <c r="AG25" s="6"/>
      <c r="AH25" s="6"/>
      <c r="AI25" s="6"/>
      <c r="AJ25" s="6"/>
    </row>
    <row r="26" spans="1:36" ht="49.5" customHeight="1" x14ac:dyDescent="0.25">
      <c r="A26" s="11"/>
      <c r="B26" s="150"/>
      <c r="C26" s="313"/>
      <c r="D26" s="183"/>
      <c r="E26" s="316"/>
      <c r="F26" s="164"/>
      <c r="G26" s="325"/>
      <c r="H26" s="188"/>
      <c r="I26" s="303"/>
      <c r="J26" s="164"/>
      <c r="K26" s="183"/>
      <c r="L26" s="183"/>
      <c r="M26" s="164"/>
      <c r="N26" s="262"/>
      <c r="O26" s="164"/>
      <c r="P26" s="164"/>
      <c r="Q26" s="164"/>
      <c r="R26" s="38" t="s">
        <v>64</v>
      </c>
      <c r="S26" s="79">
        <v>0.25</v>
      </c>
      <c r="T26" s="64"/>
      <c r="U26" s="115">
        <f>8300000+10000000</f>
        <v>18300000</v>
      </c>
      <c r="V26" s="183"/>
      <c r="W26" s="183"/>
      <c r="X26" s="251"/>
      <c r="Y26" s="254"/>
      <c r="Z26" s="227"/>
      <c r="AA26" s="11"/>
      <c r="AB26" s="11"/>
      <c r="AC26" s="11"/>
      <c r="AD26" s="11"/>
      <c r="AE26" s="11"/>
      <c r="AF26" s="11"/>
      <c r="AG26" s="6"/>
      <c r="AH26" s="6"/>
      <c r="AI26" s="6"/>
      <c r="AJ26" s="6"/>
    </row>
    <row r="27" spans="1:36" s="31" customFormat="1" ht="49.5" customHeight="1" x14ac:dyDescent="0.25">
      <c r="A27" s="11"/>
      <c r="B27" s="150"/>
      <c r="C27" s="313"/>
      <c r="D27" s="183"/>
      <c r="E27" s="316"/>
      <c r="F27" s="164"/>
      <c r="G27" s="325"/>
      <c r="H27" s="188"/>
      <c r="I27" s="303"/>
      <c r="J27" s="164"/>
      <c r="K27" s="183"/>
      <c r="L27" s="183"/>
      <c r="M27" s="164"/>
      <c r="N27" s="262"/>
      <c r="O27" s="164"/>
      <c r="P27" s="164"/>
      <c r="Q27" s="164"/>
      <c r="R27" s="38" t="s">
        <v>140</v>
      </c>
      <c r="S27" s="84">
        <v>0.15</v>
      </c>
      <c r="T27" s="64"/>
      <c r="U27" s="139">
        <v>30322112</v>
      </c>
      <c r="V27" s="183"/>
      <c r="W27" s="183"/>
      <c r="X27" s="251"/>
      <c r="Y27" s="254"/>
      <c r="Z27" s="227"/>
      <c r="AA27" s="11"/>
      <c r="AB27" s="11"/>
      <c r="AC27" s="11"/>
      <c r="AD27" s="11"/>
      <c r="AE27" s="11"/>
      <c r="AF27" s="11"/>
      <c r="AG27" s="6"/>
      <c r="AH27" s="6"/>
      <c r="AI27" s="6"/>
      <c r="AJ27" s="6"/>
    </row>
    <row r="28" spans="1:36" s="31" customFormat="1" ht="49.5" customHeight="1" x14ac:dyDescent="0.25">
      <c r="A28" s="11"/>
      <c r="B28" s="150"/>
      <c r="C28" s="313"/>
      <c r="D28" s="183"/>
      <c r="E28" s="316"/>
      <c r="F28" s="164"/>
      <c r="G28" s="325"/>
      <c r="H28" s="188"/>
      <c r="I28" s="303"/>
      <c r="J28" s="164"/>
      <c r="K28" s="183"/>
      <c r="L28" s="183"/>
      <c r="M28" s="164"/>
      <c r="N28" s="262"/>
      <c r="O28" s="164"/>
      <c r="P28" s="164"/>
      <c r="Q28" s="164"/>
      <c r="R28" s="38" t="s">
        <v>125</v>
      </c>
      <c r="S28" s="85">
        <v>0.15</v>
      </c>
      <c r="T28" s="64"/>
      <c r="U28" s="139">
        <v>5000000</v>
      </c>
      <c r="V28" s="183"/>
      <c r="W28" s="183"/>
      <c r="X28" s="251"/>
      <c r="Y28" s="254"/>
      <c r="Z28" s="227"/>
      <c r="AA28" s="11"/>
      <c r="AB28" s="11"/>
      <c r="AC28" s="11"/>
      <c r="AD28" s="11"/>
      <c r="AE28" s="11"/>
      <c r="AF28" s="11"/>
      <c r="AG28" s="6"/>
      <c r="AH28" s="6"/>
      <c r="AI28" s="6"/>
      <c r="AJ28" s="6"/>
    </row>
    <row r="29" spans="1:36" s="31" customFormat="1" ht="49.5" customHeight="1" x14ac:dyDescent="0.25">
      <c r="A29" s="11"/>
      <c r="B29" s="150"/>
      <c r="C29" s="313"/>
      <c r="D29" s="183"/>
      <c r="E29" s="316"/>
      <c r="F29" s="164"/>
      <c r="G29" s="325"/>
      <c r="H29" s="188"/>
      <c r="I29" s="303"/>
      <c r="J29" s="164"/>
      <c r="K29" s="183"/>
      <c r="L29" s="183"/>
      <c r="M29" s="164"/>
      <c r="N29" s="262"/>
      <c r="O29" s="164"/>
      <c r="P29" s="164"/>
      <c r="Q29" s="164"/>
      <c r="R29" s="69" t="s">
        <v>126</v>
      </c>
      <c r="S29" s="129">
        <v>0.15</v>
      </c>
      <c r="T29" s="66"/>
      <c r="U29" s="115">
        <f>20000000+25300000</f>
        <v>45300000</v>
      </c>
      <c r="V29" s="183"/>
      <c r="W29" s="183"/>
      <c r="X29" s="251"/>
      <c r="Y29" s="254"/>
      <c r="Z29" s="227"/>
      <c r="AA29" s="11"/>
      <c r="AB29" s="11"/>
      <c r="AC29" s="11"/>
      <c r="AD29" s="11"/>
      <c r="AE29" s="11"/>
      <c r="AF29" s="11"/>
      <c r="AG29" s="6"/>
      <c r="AH29" s="6"/>
      <c r="AI29" s="6"/>
      <c r="AJ29" s="6"/>
    </row>
    <row r="30" spans="1:36" s="31" customFormat="1" ht="49.5" customHeight="1" x14ac:dyDescent="0.25">
      <c r="A30" s="11"/>
      <c r="B30" s="150"/>
      <c r="C30" s="313"/>
      <c r="D30" s="183"/>
      <c r="E30" s="316"/>
      <c r="F30" s="164"/>
      <c r="G30" s="325"/>
      <c r="H30" s="188"/>
      <c r="I30" s="303"/>
      <c r="J30" s="164"/>
      <c r="K30" s="183"/>
      <c r="L30" s="183"/>
      <c r="M30" s="164"/>
      <c r="N30" s="262"/>
      <c r="O30" s="164"/>
      <c r="P30" s="164"/>
      <c r="Q30" s="164"/>
      <c r="R30" s="38" t="s">
        <v>127</v>
      </c>
      <c r="S30" s="129">
        <v>0.15</v>
      </c>
      <c r="T30" s="64"/>
      <c r="U30" s="115">
        <v>10000000</v>
      </c>
      <c r="V30" s="183"/>
      <c r="W30" s="183"/>
      <c r="X30" s="251"/>
      <c r="Y30" s="254"/>
      <c r="Z30" s="227"/>
      <c r="AA30" s="11"/>
      <c r="AB30" s="40"/>
      <c r="AC30" s="11"/>
      <c r="AD30" s="11"/>
      <c r="AE30" s="11"/>
      <c r="AF30" s="11"/>
      <c r="AG30" s="6"/>
      <c r="AH30" s="6"/>
      <c r="AI30" s="6"/>
      <c r="AJ30" s="6"/>
    </row>
    <row r="31" spans="1:36" s="31" customFormat="1" ht="49.5" customHeight="1" x14ac:dyDescent="0.25">
      <c r="A31" s="11"/>
      <c r="B31" s="150"/>
      <c r="C31" s="313"/>
      <c r="D31" s="183"/>
      <c r="E31" s="316"/>
      <c r="F31" s="164"/>
      <c r="G31" s="325"/>
      <c r="H31" s="188"/>
      <c r="I31" s="303"/>
      <c r="J31" s="164"/>
      <c r="K31" s="183"/>
      <c r="L31" s="183"/>
      <c r="M31" s="164"/>
      <c r="N31" s="262"/>
      <c r="O31" s="164"/>
      <c r="P31" s="164"/>
      <c r="Q31" s="164"/>
      <c r="R31" s="118" t="s">
        <v>67</v>
      </c>
      <c r="S31" s="86">
        <v>0.65</v>
      </c>
      <c r="T31" s="64"/>
      <c r="U31" s="115"/>
      <c r="V31" s="183"/>
      <c r="W31" s="183"/>
      <c r="X31" s="251"/>
      <c r="Y31" s="254"/>
      <c r="Z31" s="227"/>
      <c r="AA31" s="11"/>
      <c r="AB31" s="11"/>
      <c r="AC31" s="11"/>
      <c r="AD31" s="11"/>
      <c r="AE31" s="11"/>
      <c r="AF31" s="11"/>
      <c r="AG31" s="6"/>
      <c r="AH31" s="6"/>
      <c r="AI31" s="6"/>
      <c r="AJ31" s="6"/>
    </row>
    <row r="32" spans="1:36" s="31" customFormat="1" ht="49.5" customHeight="1" x14ac:dyDescent="0.25">
      <c r="A32" s="11"/>
      <c r="B32" s="150"/>
      <c r="C32" s="313"/>
      <c r="D32" s="183"/>
      <c r="E32" s="316"/>
      <c r="F32" s="164"/>
      <c r="G32" s="325"/>
      <c r="H32" s="188"/>
      <c r="I32" s="303"/>
      <c r="J32" s="164"/>
      <c r="K32" s="183"/>
      <c r="L32" s="183"/>
      <c r="M32" s="164"/>
      <c r="N32" s="262"/>
      <c r="O32" s="164"/>
      <c r="P32" s="164"/>
      <c r="Q32" s="164"/>
      <c r="R32" s="38" t="s">
        <v>65</v>
      </c>
      <c r="S32" s="85">
        <v>0.1</v>
      </c>
      <c r="T32" s="64"/>
      <c r="U32" s="115">
        <v>5000000</v>
      </c>
      <c r="V32" s="183"/>
      <c r="W32" s="183"/>
      <c r="X32" s="251"/>
      <c r="Y32" s="254"/>
      <c r="Z32" s="227"/>
      <c r="AA32" s="11"/>
      <c r="AB32" s="11"/>
      <c r="AC32" s="11"/>
      <c r="AD32" s="11"/>
      <c r="AE32" s="11"/>
      <c r="AF32" s="11"/>
      <c r="AG32" s="6"/>
      <c r="AH32" s="6"/>
      <c r="AI32" s="6"/>
      <c r="AJ32" s="6"/>
    </row>
    <row r="33" spans="1:36" s="48" customFormat="1" ht="49.5" customHeight="1" x14ac:dyDescent="0.25">
      <c r="A33" s="11"/>
      <c r="B33" s="150"/>
      <c r="C33" s="313"/>
      <c r="D33" s="183"/>
      <c r="E33" s="316"/>
      <c r="F33" s="164"/>
      <c r="G33" s="325"/>
      <c r="H33" s="188"/>
      <c r="I33" s="303"/>
      <c r="J33" s="164"/>
      <c r="K33" s="183"/>
      <c r="L33" s="183"/>
      <c r="M33" s="164"/>
      <c r="N33" s="262"/>
      <c r="O33" s="164"/>
      <c r="P33" s="164"/>
      <c r="Q33" s="164"/>
      <c r="R33" s="38" t="s">
        <v>66</v>
      </c>
      <c r="S33" s="87">
        <v>0.2</v>
      </c>
      <c r="T33" s="64"/>
      <c r="U33" s="115">
        <v>10800000</v>
      </c>
      <c r="V33" s="183"/>
      <c r="W33" s="183"/>
      <c r="X33" s="251"/>
      <c r="Y33" s="254"/>
      <c r="Z33" s="227"/>
      <c r="AA33" s="11"/>
      <c r="AB33" s="11"/>
      <c r="AC33" s="11"/>
      <c r="AD33" s="11"/>
      <c r="AE33" s="11"/>
      <c r="AF33" s="11"/>
      <c r="AG33" s="6"/>
      <c r="AH33" s="6"/>
      <c r="AI33" s="6"/>
      <c r="AJ33" s="6"/>
    </row>
    <row r="34" spans="1:36" s="48" customFormat="1" ht="49.5" customHeight="1" x14ac:dyDescent="0.25">
      <c r="A34" s="11"/>
      <c r="B34" s="150"/>
      <c r="C34" s="313"/>
      <c r="D34" s="183"/>
      <c r="E34" s="316"/>
      <c r="F34" s="164"/>
      <c r="G34" s="325"/>
      <c r="H34" s="188"/>
      <c r="I34" s="303"/>
      <c r="J34" s="164"/>
      <c r="K34" s="183"/>
      <c r="L34" s="183"/>
      <c r="M34" s="164"/>
      <c r="N34" s="262"/>
      <c r="O34" s="164"/>
      <c r="P34" s="164"/>
      <c r="Q34" s="164"/>
      <c r="R34" s="38" t="s">
        <v>129</v>
      </c>
      <c r="S34" s="79">
        <v>0.3</v>
      </c>
      <c r="T34" s="72"/>
      <c r="U34" s="140">
        <v>11267180</v>
      </c>
      <c r="V34" s="183"/>
      <c r="W34" s="183"/>
      <c r="X34" s="251"/>
      <c r="Y34" s="254"/>
      <c r="Z34" s="227"/>
      <c r="AA34" s="11"/>
      <c r="AB34" s="11"/>
      <c r="AC34" s="11"/>
      <c r="AD34" s="11"/>
      <c r="AE34" s="11"/>
      <c r="AF34" s="11"/>
      <c r="AG34" s="6"/>
      <c r="AH34" s="6"/>
      <c r="AI34" s="6"/>
      <c r="AJ34" s="6"/>
    </row>
    <row r="35" spans="1:36" s="53" customFormat="1" ht="49.5" customHeight="1" x14ac:dyDescent="0.25">
      <c r="A35" s="11"/>
      <c r="B35" s="150"/>
      <c r="C35" s="313"/>
      <c r="D35" s="183"/>
      <c r="E35" s="316"/>
      <c r="F35" s="164"/>
      <c r="G35" s="325"/>
      <c r="H35" s="188"/>
      <c r="I35" s="303"/>
      <c r="J35" s="164"/>
      <c r="K35" s="183"/>
      <c r="L35" s="183"/>
      <c r="M35" s="164"/>
      <c r="N35" s="263"/>
      <c r="O35" s="164"/>
      <c r="P35" s="164"/>
      <c r="Q35" s="164"/>
      <c r="R35" s="38" t="s">
        <v>153</v>
      </c>
      <c r="S35" s="84">
        <v>0.25</v>
      </c>
      <c r="T35" s="113"/>
      <c r="U35" s="115">
        <v>15000000</v>
      </c>
      <c r="V35" s="183"/>
      <c r="W35" s="183"/>
      <c r="X35" s="251"/>
      <c r="Y35" s="254"/>
      <c r="Z35" s="227"/>
      <c r="AA35" s="11"/>
      <c r="AB35" s="11"/>
      <c r="AC35" s="11"/>
      <c r="AD35" s="11"/>
      <c r="AE35" s="11"/>
      <c r="AF35" s="11"/>
      <c r="AG35" s="6"/>
      <c r="AH35" s="6"/>
      <c r="AI35" s="6"/>
      <c r="AJ35" s="6"/>
    </row>
    <row r="36" spans="1:36" ht="49.5" customHeight="1" thickBot="1" x14ac:dyDescent="0.3">
      <c r="A36" s="11"/>
      <c r="B36" s="150"/>
      <c r="C36" s="313"/>
      <c r="D36" s="184"/>
      <c r="E36" s="317"/>
      <c r="F36" s="165"/>
      <c r="G36" s="326"/>
      <c r="H36" s="322"/>
      <c r="I36" s="304"/>
      <c r="J36" s="165"/>
      <c r="K36" s="184"/>
      <c r="L36" s="184"/>
      <c r="M36" s="165"/>
      <c r="N36" s="264"/>
      <c r="O36" s="165"/>
      <c r="P36" s="165"/>
      <c r="Q36" s="165"/>
      <c r="R36" s="114" t="s">
        <v>130</v>
      </c>
      <c r="S36" s="88">
        <v>0.15</v>
      </c>
      <c r="T36" s="102"/>
      <c r="U36" s="141">
        <v>10000000</v>
      </c>
      <c r="V36" s="184"/>
      <c r="W36" s="184"/>
      <c r="X36" s="252"/>
      <c r="Y36" s="255"/>
      <c r="Z36" s="228"/>
      <c r="AA36" s="11"/>
      <c r="AB36" s="11"/>
      <c r="AC36" s="11"/>
      <c r="AD36" s="11"/>
      <c r="AE36" s="11"/>
      <c r="AF36" s="11"/>
      <c r="AG36" s="6"/>
      <c r="AH36" s="6"/>
      <c r="AI36" s="6"/>
      <c r="AJ36" s="6"/>
    </row>
    <row r="37" spans="1:36" ht="59.25" customHeight="1" x14ac:dyDescent="0.25">
      <c r="A37" s="5"/>
      <c r="B37" s="150"/>
      <c r="C37" s="313"/>
      <c r="D37" s="152" t="s">
        <v>35</v>
      </c>
      <c r="E37" s="318">
        <v>0.25</v>
      </c>
      <c r="F37" s="155"/>
      <c r="G37" s="323">
        <v>0.25</v>
      </c>
      <c r="H37" s="36" t="s">
        <v>150</v>
      </c>
      <c r="I37" s="56">
        <v>0.3</v>
      </c>
      <c r="J37" s="33" t="s">
        <v>22</v>
      </c>
      <c r="K37" s="34" t="s">
        <v>36</v>
      </c>
      <c r="L37" s="33">
        <v>15</v>
      </c>
      <c r="M37" s="33">
        <v>30</v>
      </c>
      <c r="N37" s="61">
        <v>8</v>
      </c>
      <c r="O37" s="52">
        <v>20</v>
      </c>
      <c r="P37" s="62">
        <v>8</v>
      </c>
      <c r="Q37" s="105">
        <v>9</v>
      </c>
      <c r="R37" s="43" t="s">
        <v>151</v>
      </c>
      <c r="S37" s="108">
        <v>1</v>
      </c>
      <c r="T37" s="77"/>
      <c r="U37" s="139">
        <v>190000000</v>
      </c>
      <c r="V37" s="35" t="s">
        <v>24</v>
      </c>
      <c r="W37" s="35" t="s">
        <v>25</v>
      </c>
      <c r="X37" s="279" t="s">
        <v>100</v>
      </c>
      <c r="Y37" s="41">
        <f>U37</f>
        <v>190000000</v>
      </c>
      <c r="Z37" s="28"/>
      <c r="AA37" s="5"/>
      <c r="AB37" s="5"/>
      <c r="AC37" s="5"/>
      <c r="AD37" s="5"/>
      <c r="AE37" s="5"/>
      <c r="AF37" s="5"/>
      <c r="AG37" s="6"/>
      <c r="AH37" s="6"/>
      <c r="AI37" s="6"/>
      <c r="AJ37" s="6"/>
    </row>
    <row r="38" spans="1:36" ht="30.75" customHeight="1" x14ac:dyDescent="0.25">
      <c r="A38" s="5"/>
      <c r="B38" s="150"/>
      <c r="C38" s="313"/>
      <c r="D38" s="153"/>
      <c r="E38" s="300"/>
      <c r="F38" s="156"/>
      <c r="G38" s="248"/>
      <c r="H38" s="244" t="s">
        <v>37</v>
      </c>
      <c r="I38" s="266">
        <v>0.2</v>
      </c>
      <c r="J38" s="166" t="s">
        <v>33</v>
      </c>
      <c r="K38" s="212" t="s">
        <v>38</v>
      </c>
      <c r="L38" s="212">
        <v>18</v>
      </c>
      <c r="M38" s="166">
        <v>18</v>
      </c>
      <c r="N38" s="305">
        <v>18</v>
      </c>
      <c r="O38" s="166">
        <v>18</v>
      </c>
      <c r="P38" s="166">
        <v>18</v>
      </c>
      <c r="Q38" s="166">
        <v>18</v>
      </c>
      <c r="R38" s="37" t="s">
        <v>68</v>
      </c>
      <c r="S38" s="70">
        <v>5.5555555555555552E-2</v>
      </c>
      <c r="T38" s="89"/>
      <c r="U38" s="219">
        <f>580430000-168610035</f>
        <v>411819965</v>
      </c>
      <c r="V38" s="212" t="s">
        <v>24</v>
      </c>
      <c r="W38" s="212" t="s">
        <v>25</v>
      </c>
      <c r="X38" s="245"/>
      <c r="Y38" s="209">
        <f>U38</f>
        <v>411819965</v>
      </c>
      <c r="Z38" s="230"/>
      <c r="AA38" s="5"/>
      <c r="AB38" s="5"/>
      <c r="AC38" s="5"/>
      <c r="AD38" s="12"/>
      <c r="AE38" s="5"/>
      <c r="AF38" s="5"/>
      <c r="AG38" s="6"/>
      <c r="AH38" s="6"/>
      <c r="AI38" s="6"/>
      <c r="AJ38" s="6"/>
    </row>
    <row r="39" spans="1:36" ht="24.75" customHeight="1" x14ac:dyDescent="0.25">
      <c r="A39" s="5"/>
      <c r="B39" s="150"/>
      <c r="C39" s="313"/>
      <c r="D39" s="153"/>
      <c r="E39" s="300"/>
      <c r="F39" s="156"/>
      <c r="G39" s="248"/>
      <c r="H39" s="245"/>
      <c r="I39" s="267"/>
      <c r="J39" s="156"/>
      <c r="K39" s="153"/>
      <c r="L39" s="153"/>
      <c r="M39" s="156"/>
      <c r="N39" s="305"/>
      <c r="O39" s="156"/>
      <c r="P39" s="156"/>
      <c r="Q39" s="156"/>
      <c r="R39" s="37" t="s">
        <v>69</v>
      </c>
      <c r="S39" s="71">
        <v>5.5555555555555552E-2</v>
      </c>
      <c r="T39" s="89"/>
      <c r="U39" s="220"/>
      <c r="V39" s="153"/>
      <c r="W39" s="153"/>
      <c r="X39" s="245"/>
      <c r="Y39" s="210"/>
      <c r="Z39" s="231"/>
      <c r="AA39" s="5"/>
      <c r="AB39" s="5"/>
      <c r="AC39" s="5"/>
      <c r="AD39" s="12"/>
      <c r="AE39" s="5"/>
      <c r="AF39" s="5"/>
      <c r="AG39" s="6"/>
      <c r="AH39" s="6"/>
      <c r="AI39" s="6"/>
      <c r="AJ39" s="6"/>
    </row>
    <row r="40" spans="1:36" ht="30" customHeight="1" x14ac:dyDescent="0.25">
      <c r="A40" s="5"/>
      <c r="B40" s="150"/>
      <c r="C40" s="313"/>
      <c r="D40" s="153"/>
      <c r="E40" s="300"/>
      <c r="F40" s="156"/>
      <c r="G40" s="248"/>
      <c r="H40" s="245"/>
      <c r="I40" s="267"/>
      <c r="J40" s="156"/>
      <c r="K40" s="153"/>
      <c r="L40" s="153"/>
      <c r="M40" s="156"/>
      <c r="N40" s="305"/>
      <c r="O40" s="156"/>
      <c r="P40" s="156"/>
      <c r="Q40" s="156"/>
      <c r="R40" s="37" t="s">
        <v>70</v>
      </c>
      <c r="S40" s="71">
        <v>5.5555555555555552E-2</v>
      </c>
      <c r="T40" s="89"/>
      <c r="U40" s="220"/>
      <c r="V40" s="153"/>
      <c r="W40" s="153"/>
      <c r="X40" s="245"/>
      <c r="Y40" s="210"/>
      <c r="Z40" s="231"/>
      <c r="AA40" s="5"/>
      <c r="AB40" s="5"/>
      <c r="AC40" s="5"/>
      <c r="AD40" s="12"/>
      <c r="AE40" s="5"/>
      <c r="AF40" s="5"/>
      <c r="AG40" s="6"/>
      <c r="AH40" s="6"/>
      <c r="AI40" s="6"/>
      <c r="AJ40" s="6"/>
    </row>
    <row r="41" spans="1:36" ht="25.5" customHeight="1" x14ac:dyDescent="0.25">
      <c r="A41" s="5"/>
      <c r="B41" s="150"/>
      <c r="C41" s="313"/>
      <c r="D41" s="153"/>
      <c r="E41" s="300"/>
      <c r="F41" s="156"/>
      <c r="G41" s="248"/>
      <c r="H41" s="245"/>
      <c r="I41" s="267"/>
      <c r="J41" s="156"/>
      <c r="K41" s="153"/>
      <c r="L41" s="153"/>
      <c r="M41" s="156"/>
      <c r="N41" s="305"/>
      <c r="O41" s="156"/>
      <c r="P41" s="156"/>
      <c r="Q41" s="156"/>
      <c r="R41" s="37" t="s">
        <v>71</v>
      </c>
      <c r="S41" s="71">
        <v>5.5555555555555552E-2</v>
      </c>
      <c r="T41" s="89"/>
      <c r="U41" s="220"/>
      <c r="V41" s="153"/>
      <c r="W41" s="153"/>
      <c r="X41" s="245"/>
      <c r="Y41" s="210"/>
      <c r="Z41" s="231"/>
      <c r="AA41" s="5"/>
      <c r="AB41" s="5"/>
      <c r="AC41" s="5"/>
      <c r="AD41" s="13"/>
      <c r="AE41" s="5"/>
      <c r="AF41" s="5"/>
      <c r="AG41" s="6"/>
      <c r="AH41" s="6"/>
      <c r="AI41" s="6"/>
      <c r="AJ41" s="6"/>
    </row>
    <row r="42" spans="1:36" ht="29.25" customHeight="1" x14ac:dyDescent="0.25">
      <c r="A42" s="5"/>
      <c r="B42" s="150"/>
      <c r="C42" s="313"/>
      <c r="D42" s="153"/>
      <c r="E42" s="300"/>
      <c r="F42" s="156"/>
      <c r="G42" s="248"/>
      <c r="H42" s="245"/>
      <c r="I42" s="267"/>
      <c r="J42" s="156"/>
      <c r="K42" s="153"/>
      <c r="L42" s="153"/>
      <c r="M42" s="156"/>
      <c r="N42" s="305"/>
      <c r="O42" s="156"/>
      <c r="P42" s="156"/>
      <c r="Q42" s="156"/>
      <c r="R42" s="37" t="s">
        <v>72</v>
      </c>
      <c r="S42" s="71">
        <v>5.5555555555555552E-2</v>
      </c>
      <c r="T42" s="89"/>
      <c r="U42" s="220"/>
      <c r="V42" s="153"/>
      <c r="W42" s="153"/>
      <c r="X42" s="245"/>
      <c r="Y42" s="210"/>
      <c r="Z42" s="231"/>
      <c r="AA42" s="5"/>
      <c r="AB42" s="5"/>
      <c r="AC42" s="5"/>
      <c r="AD42" s="12"/>
      <c r="AE42" s="12"/>
      <c r="AF42" s="5"/>
      <c r="AG42" s="6"/>
      <c r="AH42" s="6"/>
      <c r="AI42" s="6"/>
      <c r="AJ42" s="6"/>
    </row>
    <row r="43" spans="1:36" ht="28.5" customHeight="1" x14ac:dyDescent="0.25">
      <c r="A43" s="5"/>
      <c r="B43" s="150"/>
      <c r="C43" s="313"/>
      <c r="D43" s="153"/>
      <c r="E43" s="300"/>
      <c r="F43" s="156"/>
      <c r="G43" s="248"/>
      <c r="H43" s="245"/>
      <c r="I43" s="267"/>
      <c r="J43" s="156"/>
      <c r="K43" s="153"/>
      <c r="L43" s="153"/>
      <c r="M43" s="156"/>
      <c r="N43" s="305"/>
      <c r="O43" s="156"/>
      <c r="P43" s="156"/>
      <c r="Q43" s="156"/>
      <c r="R43" s="37" t="s">
        <v>73</v>
      </c>
      <c r="S43" s="71">
        <v>5.5555555555555552E-2</v>
      </c>
      <c r="T43" s="89"/>
      <c r="U43" s="220"/>
      <c r="V43" s="153"/>
      <c r="W43" s="153"/>
      <c r="X43" s="245"/>
      <c r="Y43" s="210"/>
      <c r="Z43" s="231"/>
      <c r="AA43" s="5"/>
      <c r="AB43" s="5"/>
      <c r="AC43" s="5"/>
      <c r="AD43" s="5"/>
      <c r="AE43" s="12"/>
      <c r="AF43" s="5"/>
      <c r="AG43" s="6"/>
      <c r="AH43" s="6"/>
      <c r="AI43" s="6"/>
      <c r="AJ43" s="6"/>
    </row>
    <row r="44" spans="1:36" ht="29.25" customHeight="1" x14ac:dyDescent="0.25">
      <c r="A44" s="5"/>
      <c r="B44" s="150"/>
      <c r="C44" s="313"/>
      <c r="D44" s="153"/>
      <c r="E44" s="300"/>
      <c r="F44" s="156"/>
      <c r="G44" s="248"/>
      <c r="H44" s="245"/>
      <c r="I44" s="267"/>
      <c r="J44" s="156"/>
      <c r="K44" s="153"/>
      <c r="L44" s="153"/>
      <c r="M44" s="156"/>
      <c r="N44" s="305"/>
      <c r="O44" s="156"/>
      <c r="P44" s="156"/>
      <c r="Q44" s="156"/>
      <c r="R44" s="37" t="s">
        <v>74</v>
      </c>
      <c r="S44" s="71">
        <v>5.5555555555555552E-2</v>
      </c>
      <c r="T44" s="89"/>
      <c r="U44" s="220"/>
      <c r="V44" s="153"/>
      <c r="W44" s="153"/>
      <c r="X44" s="245"/>
      <c r="Y44" s="210"/>
      <c r="Z44" s="231"/>
      <c r="AA44" s="5"/>
      <c r="AB44" s="5"/>
      <c r="AC44" s="5"/>
      <c r="AD44" s="5"/>
      <c r="AE44" s="5"/>
      <c r="AF44" s="5"/>
      <c r="AG44" s="6"/>
      <c r="AH44" s="6"/>
      <c r="AI44" s="6"/>
      <c r="AJ44" s="6"/>
    </row>
    <row r="45" spans="1:36" ht="23.25" customHeight="1" x14ac:dyDescent="0.25">
      <c r="A45" s="5"/>
      <c r="B45" s="150"/>
      <c r="C45" s="313"/>
      <c r="D45" s="153"/>
      <c r="E45" s="300"/>
      <c r="F45" s="156"/>
      <c r="G45" s="248"/>
      <c r="H45" s="245"/>
      <c r="I45" s="267"/>
      <c r="J45" s="156"/>
      <c r="K45" s="153"/>
      <c r="L45" s="153"/>
      <c r="M45" s="156"/>
      <c r="N45" s="305"/>
      <c r="O45" s="156"/>
      <c r="P45" s="156"/>
      <c r="Q45" s="156"/>
      <c r="R45" s="37" t="s">
        <v>75</v>
      </c>
      <c r="S45" s="71">
        <v>5.5555555555555552E-2</v>
      </c>
      <c r="T45" s="89"/>
      <c r="U45" s="220"/>
      <c r="V45" s="153"/>
      <c r="W45" s="153"/>
      <c r="X45" s="245"/>
      <c r="Y45" s="210"/>
      <c r="Z45" s="231"/>
      <c r="AA45" s="5"/>
      <c r="AB45" s="5"/>
      <c r="AC45" s="5"/>
      <c r="AD45" s="5"/>
      <c r="AE45" s="5"/>
      <c r="AF45" s="5"/>
      <c r="AG45" s="6"/>
      <c r="AH45" s="6"/>
      <c r="AI45" s="6"/>
      <c r="AJ45" s="6"/>
    </row>
    <row r="46" spans="1:36" ht="30" customHeight="1" x14ac:dyDescent="0.25">
      <c r="A46" s="5"/>
      <c r="B46" s="150"/>
      <c r="C46" s="313"/>
      <c r="D46" s="153"/>
      <c r="E46" s="300"/>
      <c r="F46" s="156"/>
      <c r="G46" s="248"/>
      <c r="H46" s="245"/>
      <c r="I46" s="267"/>
      <c r="J46" s="156"/>
      <c r="K46" s="153"/>
      <c r="L46" s="153"/>
      <c r="M46" s="156"/>
      <c r="N46" s="305"/>
      <c r="O46" s="156"/>
      <c r="P46" s="156"/>
      <c r="Q46" s="156"/>
      <c r="R46" s="37" t="s">
        <v>76</v>
      </c>
      <c r="S46" s="71">
        <v>5.5555555555555552E-2</v>
      </c>
      <c r="T46" s="89"/>
      <c r="U46" s="220"/>
      <c r="V46" s="153"/>
      <c r="W46" s="153"/>
      <c r="X46" s="245"/>
      <c r="Y46" s="210"/>
      <c r="Z46" s="231"/>
      <c r="AA46" s="5"/>
      <c r="AB46" s="5"/>
      <c r="AC46" s="5"/>
      <c r="AD46" s="5"/>
      <c r="AE46" s="5"/>
      <c r="AF46" s="5"/>
      <c r="AG46" s="6"/>
      <c r="AH46" s="6"/>
      <c r="AI46" s="6"/>
      <c r="AJ46" s="6"/>
    </row>
    <row r="47" spans="1:36" ht="29.25" customHeight="1" x14ac:dyDescent="0.25">
      <c r="A47" s="5"/>
      <c r="B47" s="150"/>
      <c r="C47" s="313"/>
      <c r="D47" s="153"/>
      <c r="E47" s="300"/>
      <c r="F47" s="156"/>
      <c r="G47" s="248"/>
      <c r="H47" s="245"/>
      <c r="I47" s="267"/>
      <c r="J47" s="156"/>
      <c r="K47" s="153"/>
      <c r="L47" s="153"/>
      <c r="M47" s="156"/>
      <c r="N47" s="305"/>
      <c r="O47" s="156"/>
      <c r="P47" s="156"/>
      <c r="Q47" s="156"/>
      <c r="R47" s="37" t="s">
        <v>77</v>
      </c>
      <c r="S47" s="71">
        <v>5.5555555555555552E-2</v>
      </c>
      <c r="T47" s="89"/>
      <c r="U47" s="220"/>
      <c r="V47" s="153"/>
      <c r="W47" s="153"/>
      <c r="X47" s="245"/>
      <c r="Y47" s="210"/>
      <c r="Z47" s="231"/>
      <c r="AA47" s="5"/>
      <c r="AB47" s="5"/>
      <c r="AC47" s="50"/>
      <c r="AD47" s="5"/>
      <c r="AE47" s="5"/>
      <c r="AF47" s="5"/>
      <c r="AG47" s="6"/>
      <c r="AH47" s="6"/>
      <c r="AI47" s="6"/>
      <c r="AJ47" s="6"/>
    </row>
    <row r="48" spans="1:36" ht="33.75" customHeight="1" x14ac:dyDescent="0.25">
      <c r="A48" s="5"/>
      <c r="B48" s="150"/>
      <c r="C48" s="313"/>
      <c r="D48" s="153"/>
      <c r="E48" s="300"/>
      <c r="F48" s="156"/>
      <c r="G48" s="248"/>
      <c r="H48" s="245"/>
      <c r="I48" s="267"/>
      <c r="J48" s="156"/>
      <c r="K48" s="153"/>
      <c r="L48" s="153"/>
      <c r="M48" s="156"/>
      <c r="N48" s="305"/>
      <c r="O48" s="156"/>
      <c r="P48" s="156"/>
      <c r="Q48" s="156"/>
      <c r="R48" s="37" t="s">
        <v>78</v>
      </c>
      <c r="S48" s="71">
        <v>5.5555555555555552E-2</v>
      </c>
      <c r="T48" s="89"/>
      <c r="U48" s="220"/>
      <c r="V48" s="153"/>
      <c r="W48" s="153"/>
      <c r="X48" s="245"/>
      <c r="Y48" s="210"/>
      <c r="Z48" s="231"/>
      <c r="AA48" s="5"/>
      <c r="AB48" s="5"/>
      <c r="AC48" s="50"/>
      <c r="AD48" s="5"/>
      <c r="AE48" s="5"/>
      <c r="AF48" s="5"/>
      <c r="AG48" s="6"/>
      <c r="AH48" s="6"/>
      <c r="AI48" s="6"/>
      <c r="AJ48" s="6"/>
    </row>
    <row r="49" spans="1:36" ht="26.25" customHeight="1" x14ac:dyDescent="0.25">
      <c r="A49" s="5"/>
      <c r="B49" s="150"/>
      <c r="C49" s="313"/>
      <c r="D49" s="153"/>
      <c r="E49" s="300"/>
      <c r="F49" s="156"/>
      <c r="G49" s="248"/>
      <c r="H49" s="245"/>
      <c r="I49" s="267"/>
      <c r="J49" s="156"/>
      <c r="K49" s="153"/>
      <c r="L49" s="153"/>
      <c r="M49" s="156"/>
      <c r="N49" s="305"/>
      <c r="O49" s="156"/>
      <c r="P49" s="156"/>
      <c r="Q49" s="156"/>
      <c r="R49" s="37" t="s">
        <v>79</v>
      </c>
      <c r="S49" s="71">
        <v>5.5555555555555552E-2</v>
      </c>
      <c r="T49" s="89"/>
      <c r="U49" s="220"/>
      <c r="V49" s="153"/>
      <c r="W49" s="153"/>
      <c r="X49" s="245"/>
      <c r="Y49" s="210"/>
      <c r="Z49" s="231"/>
      <c r="AA49" s="5"/>
      <c r="AB49" s="5"/>
      <c r="AC49" s="50"/>
      <c r="AD49" s="5"/>
      <c r="AE49" s="5"/>
      <c r="AF49" s="5"/>
      <c r="AG49" s="6"/>
      <c r="AH49" s="6"/>
      <c r="AI49" s="6"/>
      <c r="AJ49" s="6"/>
    </row>
    <row r="50" spans="1:36" ht="29.25" customHeight="1" x14ac:dyDescent="0.25">
      <c r="A50" s="5"/>
      <c r="B50" s="150"/>
      <c r="C50" s="313"/>
      <c r="D50" s="153"/>
      <c r="E50" s="300"/>
      <c r="F50" s="156"/>
      <c r="G50" s="248"/>
      <c r="H50" s="245"/>
      <c r="I50" s="267"/>
      <c r="J50" s="156"/>
      <c r="K50" s="153"/>
      <c r="L50" s="153"/>
      <c r="M50" s="156"/>
      <c r="N50" s="305"/>
      <c r="O50" s="156"/>
      <c r="P50" s="156"/>
      <c r="Q50" s="156"/>
      <c r="R50" s="37" t="s">
        <v>80</v>
      </c>
      <c r="S50" s="71">
        <v>5.5555555555555552E-2</v>
      </c>
      <c r="T50" s="89"/>
      <c r="U50" s="220"/>
      <c r="V50" s="153"/>
      <c r="W50" s="153"/>
      <c r="X50" s="245"/>
      <c r="Y50" s="210"/>
      <c r="Z50" s="231"/>
      <c r="AA50" s="5"/>
      <c r="AB50" s="5"/>
      <c r="AC50" s="50"/>
      <c r="AD50" s="5"/>
      <c r="AE50" s="5"/>
      <c r="AF50" s="5"/>
      <c r="AG50" s="6"/>
      <c r="AH50" s="6"/>
      <c r="AI50" s="6"/>
      <c r="AJ50" s="6"/>
    </row>
    <row r="51" spans="1:36" ht="28.5" customHeight="1" x14ac:dyDescent="0.25">
      <c r="A51" s="5"/>
      <c r="B51" s="150"/>
      <c r="C51" s="313"/>
      <c r="D51" s="153"/>
      <c r="E51" s="300"/>
      <c r="F51" s="156"/>
      <c r="G51" s="248"/>
      <c r="H51" s="245"/>
      <c r="I51" s="267"/>
      <c r="J51" s="156"/>
      <c r="K51" s="153"/>
      <c r="L51" s="153"/>
      <c r="M51" s="156"/>
      <c r="N51" s="305"/>
      <c r="O51" s="156"/>
      <c r="P51" s="156"/>
      <c r="Q51" s="156"/>
      <c r="R51" s="37" t="s">
        <v>81</v>
      </c>
      <c r="S51" s="71">
        <v>5.5555555555555552E-2</v>
      </c>
      <c r="T51" s="89"/>
      <c r="U51" s="220"/>
      <c r="V51" s="153"/>
      <c r="W51" s="153"/>
      <c r="X51" s="245"/>
      <c r="Y51" s="210"/>
      <c r="Z51" s="231"/>
      <c r="AA51" s="5"/>
      <c r="AB51" s="5"/>
      <c r="AC51" s="50"/>
      <c r="AD51" s="5"/>
      <c r="AE51" s="5"/>
      <c r="AF51" s="5"/>
      <c r="AG51" s="6"/>
      <c r="AH51" s="6"/>
      <c r="AI51" s="6"/>
      <c r="AJ51" s="6"/>
    </row>
    <row r="52" spans="1:36" ht="34.5" customHeight="1" x14ac:dyDescent="0.25">
      <c r="A52" s="5"/>
      <c r="B52" s="150"/>
      <c r="C52" s="313"/>
      <c r="D52" s="153"/>
      <c r="E52" s="300"/>
      <c r="F52" s="156"/>
      <c r="G52" s="248"/>
      <c r="H52" s="245"/>
      <c r="I52" s="267"/>
      <c r="J52" s="156"/>
      <c r="K52" s="153"/>
      <c r="L52" s="153"/>
      <c r="M52" s="156"/>
      <c r="N52" s="305"/>
      <c r="O52" s="156"/>
      <c r="P52" s="156"/>
      <c r="Q52" s="156"/>
      <c r="R52" s="37" t="s">
        <v>82</v>
      </c>
      <c r="S52" s="71">
        <v>5.5555555555555552E-2</v>
      </c>
      <c r="T52" s="89"/>
      <c r="U52" s="220"/>
      <c r="V52" s="153"/>
      <c r="W52" s="153"/>
      <c r="X52" s="245"/>
      <c r="Y52" s="210"/>
      <c r="Z52" s="231"/>
      <c r="AA52" s="5"/>
      <c r="AB52" s="5"/>
      <c r="AC52" s="50"/>
      <c r="AD52" s="5"/>
      <c r="AE52" s="5"/>
      <c r="AF52" s="5"/>
      <c r="AG52" s="6"/>
      <c r="AH52" s="6"/>
      <c r="AI52" s="6"/>
      <c r="AJ52" s="6"/>
    </row>
    <row r="53" spans="1:36" ht="30" customHeight="1" x14ac:dyDescent="0.25">
      <c r="A53" s="5"/>
      <c r="B53" s="150"/>
      <c r="C53" s="313"/>
      <c r="D53" s="153"/>
      <c r="E53" s="300"/>
      <c r="F53" s="156"/>
      <c r="G53" s="248"/>
      <c r="H53" s="245"/>
      <c r="I53" s="267"/>
      <c r="J53" s="156"/>
      <c r="K53" s="153"/>
      <c r="L53" s="153"/>
      <c r="M53" s="156"/>
      <c r="N53" s="305"/>
      <c r="O53" s="156"/>
      <c r="P53" s="156"/>
      <c r="Q53" s="156"/>
      <c r="R53" s="37" t="s">
        <v>83</v>
      </c>
      <c r="S53" s="71">
        <v>5.5555555555555552E-2</v>
      </c>
      <c r="T53" s="89"/>
      <c r="U53" s="220"/>
      <c r="V53" s="153"/>
      <c r="W53" s="153"/>
      <c r="X53" s="245"/>
      <c r="Y53" s="210"/>
      <c r="Z53" s="231"/>
      <c r="AA53" s="5"/>
      <c r="AB53" s="5"/>
      <c r="AC53" s="50"/>
      <c r="AD53" s="5"/>
      <c r="AE53" s="5"/>
      <c r="AF53" s="5"/>
      <c r="AG53" s="6"/>
      <c r="AH53" s="6"/>
      <c r="AI53" s="6"/>
      <c r="AJ53" s="6"/>
    </row>
    <row r="54" spans="1:36" ht="27.75" customHeight="1" x14ac:dyDescent="0.25">
      <c r="A54" s="5"/>
      <c r="B54" s="150"/>
      <c r="C54" s="313"/>
      <c r="D54" s="153"/>
      <c r="E54" s="300"/>
      <c r="F54" s="156"/>
      <c r="G54" s="248"/>
      <c r="H54" s="245"/>
      <c r="I54" s="267"/>
      <c r="J54" s="156"/>
      <c r="K54" s="153"/>
      <c r="L54" s="153"/>
      <c r="M54" s="156"/>
      <c r="N54" s="305"/>
      <c r="O54" s="156"/>
      <c r="P54" s="156"/>
      <c r="Q54" s="156"/>
      <c r="R54" s="37" t="s">
        <v>84</v>
      </c>
      <c r="S54" s="71">
        <v>5.5555555555555552E-2</v>
      </c>
      <c r="T54" s="89"/>
      <c r="U54" s="220"/>
      <c r="V54" s="153"/>
      <c r="W54" s="153"/>
      <c r="X54" s="245"/>
      <c r="Y54" s="210"/>
      <c r="Z54" s="231"/>
      <c r="AA54" s="5"/>
      <c r="AB54" s="5"/>
      <c r="AC54" s="50"/>
      <c r="AD54" s="5"/>
      <c r="AE54" s="5"/>
      <c r="AF54" s="5"/>
      <c r="AG54" s="6"/>
      <c r="AH54" s="6"/>
      <c r="AI54" s="6"/>
      <c r="AJ54" s="6"/>
    </row>
    <row r="55" spans="1:36" ht="28.5" customHeight="1" x14ac:dyDescent="0.25">
      <c r="A55" s="5"/>
      <c r="B55" s="150"/>
      <c r="C55" s="313"/>
      <c r="D55" s="153"/>
      <c r="E55" s="300"/>
      <c r="F55" s="156"/>
      <c r="G55" s="248"/>
      <c r="H55" s="246"/>
      <c r="I55" s="268"/>
      <c r="J55" s="167"/>
      <c r="K55" s="265"/>
      <c r="L55" s="265"/>
      <c r="M55" s="167"/>
      <c r="N55" s="305"/>
      <c r="O55" s="167"/>
      <c r="P55" s="167"/>
      <c r="Q55" s="167"/>
      <c r="R55" s="37" t="s">
        <v>85</v>
      </c>
      <c r="S55" s="71">
        <v>5.5555555555555552E-2</v>
      </c>
      <c r="T55" s="89"/>
      <c r="U55" s="221"/>
      <c r="V55" s="265"/>
      <c r="W55" s="265"/>
      <c r="X55" s="245"/>
      <c r="Y55" s="229"/>
      <c r="Z55" s="232"/>
      <c r="AA55" s="5"/>
      <c r="AB55" s="5"/>
      <c r="AC55" s="5"/>
      <c r="AD55" s="5"/>
      <c r="AE55" s="39"/>
      <c r="AF55" s="5"/>
      <c r="AG55" s="6"/>
      <c r="AH55" s="6"/>
      <c r="AI55" s="6"/>
      <c r="AJ55" s="6"/>
    </row>
    <row r="56" spans="1:36" ht="37.5" customHeight="1" x14ac:dyDescent="0.25">
      <c r="A56" s="5"/>
      <c r="B56" s="150"/>
      <c r="C56" s="313"/>
      <c r="D56" s="153"/>
      <c r="E56" s="300"/>
      <c r="F56" s="156"/>
      <c r="G56" s="248"/>
      <c r="H56" s="244" t="s">
        <v>39</v>
      </c>
      <c r="I56" s="266">
        <v>0.2</v>
      </c>
      <c r="J56" s="166" t="s">
        <v>33</v>
      </c>
      <c r="K56" s="212" t="s">
        <v>40</v>
      </c>
      <c r="L56" s="212">
        <v>0</v>
      </c>
      <c r="M56" s="166">
        <v>1</v>
      </c>
      <c r="N56" s="305">
        <v>1</v>
      </c>
      <c r="O56" s="166">
        <v>1</v>
      </c>
      <c r="P56" s="166">
        <v>1</v>
      </c>
      <c r="Q56" s="166">
        <v>1</v>
      </c>
      <c r="R56" s="119" t="s">
        <v>97</v>
      </c>
      <c r="S56" s="80">
        <v>0.35</v>
      </c>
      <c r="T56" s="65"/>
      <c r="U56" s="116">
        <v>18000000</v>
      </c>
      <c r="V56" s="212" t="s">
        <v>24</v>
      </c>
      <c r="W56" s="212" t="s">
        <v>25</v>
      </c>
      <c r="X56" s="245"/>
      <c r="Y56" s="209">
        <f>SUM(U56:U61)</f>
        <v>92000000</v>
      </c>
      <c r="Z56" s="269"/>
      <c r="AA56" s="5"/>
      <c r="AB56" s="5"/>
      <c r="AC56" s="5"/>
      <c r="AD56" s="5"/>
      <c r="AE56" s="5"/>
      <c r="AF56" s="5"/>
      <c r="AG56" s="6"/>
      <c r="AH56" s="6"/>
      <c r="AI56" s="6"/>
      <c r="AJ56" s="6"/>
    </row>
    <row r="57" spans="1:36" s="48" customFormat="1" ht="46.5" customHeight="1" x14ac:dyDescent="0.25">
      <c r="A57" s="5"/>
      <c r="B57" s="150"/>
      <c r="C57" s="313"/>
      <c r="D57" s="153"/>
      <c r="E57" s="300"/>
      <c r="F57" s="156"/>
      <c r="G57" s="248"/>
      <c r="H57" s="245"/>
      <c r="I57" s="267"/>
      <c r="J57" s="156"/>
      <c r="K57" s="153"/>
      <c r="L57" s="153"/>
      <c r="M57" s="156"/>
      <c r="N57" s="305"/>
      <c r="O57" s="156"/>
      <c r="P57" s="156"/>
      <c r="Q57" s="156"/>
      <c r="R57" s="119" t="s">
        <v>108</v>
      </c>
      <c r="S57" s="80">
        <v>0.2</v>
      </c>
      <c r="T57" s="65"/>
      <c r="U57" s="116">
        <v>40000000</v>
      </c>
      <c r="V57" s="153"/>
      <c r="W57" s="153"/>
      <c r="X57" s="245"/>
      <c r="Y57" s="210"/>
      <c r="Z57" s="227"/>
      <c r="AA57" s="5"/>
      <c r="AB57" s="5"/>
      <c r="AC57" s="5"/>
      <c r="AD57" s="5"/>
      <c r="AE57" s="5"/>
      <c r="AF57" s="39"/>
      <c r="AG57" s="6"/>
      <c r="AH57" s="6"/>
      <c r="AI57" s="6"/>
      <c r="AJ57" s="6"/>
    </row>
    <row r="58" spans="1:36" s="31" customFormat="1" ht="52.5" customHeight="1" x14ac:dyDescent="0.25">
      <c r="A58" s="5"/>
      <c r="B58" s="150"/>
      <c r="C58" s="313"/>
      <c r="D58" s="153"/>
      <c r="E58" s="300"/>
      <c r="F58" s="156"/>
      <c r="G58" s="248"/>
      <c r="H58" s="245"/>
      <c r="I58" s="267"/>
      <c r="J58" s="156"/>
      <c r="K58" s="153"/>
      <c r="L58" s="153"/>
      <c r="M58" s="156"/>
      <c r="N58" s="305"/>
      <c r="O58" s="156"/>
      <c r="P58" s="156"/>
      <c r="Q58" s="156"/>
      <c r="R58" s="119" t="s">
        <v>106</v>
      </c>
      <c r="S58" s="80">
        <v>0.45</v>
      </c>
      <c r="T58" s="65"/>
      <c r="U58" s="116"/>
      <c r="V58" s="153"/>
      <c r="W58" s="153"/>
      <c r="X58" s="245"/>
      <c r="Y58" s="210"/>
      <c r="Z58" s="227"/>
      <c r="AA58" s="5"/>
      <c r="AB58" s="5"/>
      <c r="AC58" s="39"/>
      <c r="AD58" s="5"/>
      <c r="AE58" s="5"/>
      <c r="AF58" s="5"/>
      <c r="AG58" s="6"/>
      <c r="AH58" s="6"/>
      <c r="AI58" s="6"/>
      <c r="AJ58" s="6"/>
    </row>
    <row r="59" spans="1:36" s="31" customFormat="1" ht="34.5" customHeight="1" x14ac:dyDescent="0.25">
      <c r="A59" s="5"/>
      <c r="B59" s="150"/>
      <c r="C59" s="313"/>
      <c r="D59" s="153"/>
      <c r="E59" s="300"/>
      <c r="F59" s="156"/>
      <c r="G59" s="248"/>
      <c r="H59" s="245"/>
      <c r="I59" s="267"/>
      <c r="J59" s="156"/>
      <c r="K59" s="153"/>
      <c r="L59" s="153"/>
      <c r="M59" s="156"/>
      <c r="N59" s="305"/>
      <c r="O59" s="156"/>
      <c r="P59" s="156"/>
      <c r="Q59" s="156"/>
      <c r="R59" s="37" t="s">
        <v>107</v>
      </c>
      <c r="S59" s="90">
        <v>0.6</v>
      </c>
      <c r="T59" s="64"/>
      <c r="U59" s="116">
        <v>20000000</v>
      </c>
      <c r="V59" s="153"/>
      <c r="W59" s="153"/>
      <c r="X59" s="245"/>
      <c r="Y59" s="210"/>
      <c r="Z59" s="227"/>
      <c r="AA59" s="5"/>
      <c r="AB59" s="5"/>
      <c r="AC59" s="5"/>
      <c r="AD59" s="5"/>
      <c r="AE59" s="5"/>
      <c r="AF59" s="5"/>
      <c r="AG59" s="6"/>
      <c r="AH59" s="6"/>
      <c r="AI59" s="6"/>
      <c r="AJ59" s="6"/>
    </row>
    <row r="60" spans="1:36" s="48" customFormat="1" ht="16.5" customHeight="1" x14ac:dyDescent="0.25">
      <c r="A60" s="5"/>
      <c r="B60" s="150"/>
      <c r="C60" s="313"/>
      <c r="D60" s="153"/>
      <c r="E60" s="300"/>
      <c r="F60" s="156"/>
      <c r="G60" s="248"/>
      <c r="H60" s="245"/>
      <c r="I60" s="267"/>
      <c r="J60" s="156"/>
      <c r="K60" s="153"/>
      <c r="L60" s="153"/>
      <c r="M60" s="156"/>
      <c r="N60" s="305"/>
      <c r="O60" s="156"/>
      <c r="P60" s="156"/>
      <c r="Q60" s="156"/>
      <c r="R60" s="351" t="s">
        <v>109</v>
      </c>
      <c r="S60" s="337">
        <v>0.4</v>
      </c>
      <c r="T60" s="64"/>
      <c r="U60" s="219">
        <f>6000000+8000000</f>
        <v>14000000</v>
      </c>
      <c r="V60" s="153"/>
      <c r="W60" s="153"/>
      <c r="X60" s="245"/>
      <c r="Y60" s="210"/>
      <c r="Z60" s="227"/>
      <c r="AA60" s="5"/>
      <c r="AB60" s="5"/>
      <c r="AC60" s="5"/>
      <c r="AD60" s="5"/>
      <c r="AE60" s="5"/>
      <c r="AF60" s="5"/>
      <c r="AG60" s="6"/>
      <c r="AH60" s="6"/>
      <c r="AI60" s="6"/>
      <c r="AJ60" s="6"/>
    </row>
    <row r="61" spans="1:36" s="31" customFormat="1" ht="38.25" customHeight="1" x14ac:dyDescent="0.25">
      <c r="A61" s="5"/>
      <c r="B61" s="150"/>
      <c r="C61" s="313"/>
      <c r="D61" s="153"/>
      <c r="E61" s="300"/>
      <c r="F61" s="156"/>
      <c r="G61" s="248"/>
      <c r="H61" s="246"/>
      <c r="I61" s="268"/>
      <c r="J61" s="167"/>
      <c r="K61" s="265"/>
      <c r="L61" s="265"/>
      <c r="M61" s="167"/>
      <c r="N61" s="305"/>
      <c r="O61" s="167"/>
      <c r="P61" s="167"/>
      <c r="Q61" s="167"/>
      <c r="R61" s="352"/>
      <c r="S61" s="338"/>
      <c r="T61" s="64"/>
      <c r="U61" s="221"/>
      <c r="V61" s="265"/>
      <c r="W61" s="265"/>
      <c r="X61" s="245"/>
      <c r="Y61" s="229"/>
      <c r="Z61" s="270"/>
      <c r="AA61" s="5"/>
      <c r="AB61" s="5"/>
      <c r="AC61" s="5"/>
      <c r="AD61" s="5"/>
      <c r="AE61" s="5"/>
      <c r="AF61" s="5"/>
      <c r="AG61" s="6"/>
      <c r="AH61" s="6"/>
      <c r="AI61" s="6"/>
      <c r="AJ61" s="6"/>
    </row>
    <row r="62" spans="1:36" s="31" customFormat="1" ht="48.75" customHeight="1" x14ac:dyDescent="0.25">
      <c r="A62" s="5"/>
      <c r="B62" s="150"/>
      <c r="C62" s="313"/>
      <c r="D62" s="153"/>
      <c r="E62" s="300"/>
      <c r="F62" s="156"/>
      <c r="G62" s="248"/>
      <c r="H62" s="244" t="s">
        <v>41</v>
      </c>
      <c r="I62" s="266">
        <v>0.3</v>
      </c>
      <c r="J62" s="166" t="s">
        <v>33</v>
      </c>
      <c r="K62" s="212" t="s">
        <v>42</v>
      </c>
      <c r="L62" s="212">
        <v>0</v>
      </c>
      <c r="M62" s="166">
        <v>1</v>
      </c>
      <c r="N62" s="305">
        <v>1</v>
      </c>
      <c r="O62" s="166">
        <v>1</v>
      </c>
      <c r="P62" s="166">
        <v>1</v>
      </c>
      <c r="Q62" s="166">
        <v>1</v>
      </c>
      <c r="R62" s="44" t="s">
        <v>104</v>
      </c>
      <c r="S62" s="91">
        <v>0.25</v>
      </c>
      <c r="T62" s="65"/>
      <c r="U62" s="115"/>
      <c r="V62" s="212" t="s">
        <v>24</v>
      </c>
      <c r="W62" s="212" t="s">
        <v>25</v>
      </c>
      <c r="X62" s="245"/>
      <c r="Y62" s="209">
        <f>+U62+U63+U65</f>
        <v>10000000</v>
      </c>
      <c r="Z62" s="269"/>
      <c r="AA62" s="5"/>
      <c r="AB62" s="5"/>
      <c r="AC62" s="5"/>
      <c r="AD62" s="5"/>
      <c r="AE62" s="5"/>
      <c r="AF62" s="5"/>
      <c r="AG62" s="6"/>
      <c r="AH62" s="6"/>
      <c r="AI62" s="6"/>
      <c r="AJ62" s="6"/>
    </row>
    <row r="63" spans="1:36" s="48" customFormat="1" ht="48.75" customHeight="1" x14ac:dyDescent="0.25">
      <c r="A63" s="5"/>
      <c r="B63" s="150"/>
      <c r="C63" s="313"/>
      <c r="D63" s="153"/>
      <c r="E63" s="300"/>
      <c r="F63" s="156"/>
      <c r="G63" s="248"/>
      <c r="H63" s="245"/>
      <c r="I63" s="267"/>
      <c r="J63" s="156"/>
      <c r="K63" s="153"/>
      <c r="L63" s="153"/>
      <c r="M63" s="156"/>
      <c r="N63" s="305"/>
      <c r="O63" s="156"/>
      <c r="P63" s="156"/>
      <c r="Q63" s="156"/>
      <c r="R63" s="44" t="s">
        <v>105</v>
      </c>
      <c r="S63" s="91">
        <v>0.25</v>
      </c>
      <c r="T63" s="65"/>
      <c r="U63" s="115">
        <v>10000000</v>
      </c>
      <c r="V63" s="153"/>
      <c r="W63" s="153"/>
      <c r="X63" s="245"/>
      <c r="Y63" s="210"/>
      <c r="Z63" s="227"/>
      <c r="AA63" s="5"/>
      <c r="AB63" s="5"/>
      <c r="AC63" s="5"/>
      <c r="AD63" s="5"/>
      <c r="AE63" s="5"/>
      <c r="AF63" s="5"/>
      <c r="AG63" s="6"/>
      <c r="AH63" s="6"/>
      <c r="AI63" s="6"/>
      <c r="AJ63" s="6"/>
    </row>
    <row r="64" spans="1:36" s="53" customFormat="1" ht="48.75" customHeight="1" x14ac:dyDescent="0.25">
      <c r="A64" s="5"/>
      <c r="B64" s="150"/>
      <c r="C64" s="313"/>
      <c r="D64" s="153"/>
      <c r="E64" s="300"/>
      <c r="F64" s="156"/>
      <c r="G64" s="248"/>
      <c r="H64" s="245"/>
      <c r="I64" s="267"/>
      <c r="J64" s="156"/>
      <c r="K64" s="153"/>
      <c r="L64" s="153"/>
      <c r="M64" s="156"/>
      <c r="N64" s="305"/>
      <c r="O64" s="156"/>
      <c r="P64" s="156"/>
      <c r="Q64" s="156"/>
      <c r="R64" s="44" t="s">
        <v>131</v>
      </c>
      <c r="S64" s="91">
        <v>0.25</v>
      </c>
      <c r="T64" s="65"/>
      <c r="U64" s="115"/>
      <c r="V64" s="153"/>
      <c r="W64" s="153"/>
      <c r="X64" s="245"/>
      <c r="Y64" s="210"/>
      <c r="Z64" s="227"/>
      <c r="AA64" s="5"/>
      <c r="AB64" s="5"/>
      <c r="AC64" s="5"/>
      <c r="AD64" s="5"/>
      <c r="AE64" s="5"/>
      <c r="AF64" s="5"/>
      <c r="AG64" s="6"/>
      <c r="AH64" s="6"/>
      <c r="AI64" s="6"/>
      <c r="AJ64" s="6"/>
    </row>
    <row r="65" spans="1:36" s="31" customFormat="1" ht="68.25" customHeight="1" x14ac:dyDescent="0.25">
      <c r="A65" s="5"/>
      <c r="B65" s="150"/>
      <c r="C65" s="313"/>
      <c r="D65" s="265"/>
      <c r="E65" s="319"/>
      <c r="F65" s="156"/>
      <c r="G65" s="327"/>
      <c r="H65" s="246"/>
      <c r="I65" s="281"/>
      <c r="J65" s="156"/>
      <c r="K65" s="153"/>
      <c r="L65" s="153"/>
      <c r="M65" s="156"/>
      <c r="N65" s="305"/>
      <c r="O65" s="167"/>
      <c r="P65" s="156"/>
      <c r="Q65" s="167"/>
      <c r="R65" s="44" t="s">
        <v>132</v>
      </c>
      <c r="S65" s="91">
        <v>0.25</v>
      </c>
      <c r="T65" s="65"/>
      <c r="U65" s="115"/>
      <c r="V65" s="153"/>
      <c r="W65" s="153"/>
      <c r="X65" s="245"/>
      <c r="Y65" s="210"/>
      <c r="Z65" s="227"/>
      <c r="AA65" s="5"/>
      <c r="AB65" s="5"/>
      <c r="AC65" s="5"/>
      <c r="AD65" s="5"/>
      <c r="AE65" s="5"/>
      <c r="AF65" s="5"/>
      <c r="AG65" s="6"/>
      <c r="AH65" s="6"/>
      <c r="AI65" s="6"/>
      <c r="AJ65" s="6"/>
    </row>
    <row r="66" spans="1:36" s="31" customFormat="1" ht="57" customHeight="1" x14ac:dyDescent="0.25">
      <c r="A66" s="5"/>
      <c r="B66" s="150"/>
      <c r="C66" s="313"/>
      <c r="D66" s="212" t="s">
        <v>43</v>
      </c>
      <c r="E66" s="299">
        <v>0.3</v>
      </c>
      <c r="F66" s="166"/>
      <c r="G66" s="328">
        <v>0.3</v>
      </c>
      <c r="H66" s="27" t="s">
        <v>44</v>
      </c>
      <c r="I66" s="55">
        <v>0.15</v>
      </c>
      <c r="J66" s="25" t="s">
        <v>22</v>
      </c>
      <c r="K66" s="24" t="s">
        <v>45</v>
      </c>
      <c r="L66" s="24">
        <v>0</v>
      </c>
      <c r="M66" s="25">
        <v>4</v>
      </c>
      <c r="N66" s="58">
        <v>2</v>
      </c>
      <c r="O66" s="25">
        <v>1</v>
      </c>
      <c r="P66" s="58">
        <v>1</v>
      </c>
      <c r="Q66" s="104">
        <v>0</v>
      </c>
      <c r="R66" s="42" t="s">
        <v>133</v>
      </c>
      <c r="S66" s="92"/>
      <c r="T66" s="67"/>
      <c r="U66" s="116"/>
      <c r="V66" s="24" t="s">
        <v>24</v>
      </c>
      <c r="W66" s="24" t="s">
        <v>25</v>
      </c>
      <c r="X66" s="271" t="s">
        <v>101</v>
      </c>
      <c r="Y66" s="32">
        <f>U66</f>
        <v>0</v>
      </c>
      <c r="Z66" s="21"/>
      <c r="AA66" s="5"/>
      <c r="AB66" s="5"/>
      <c r="AC66" s="5"/>
      <c r="AD66" s="5"/>
      <c r="AE66" s="5"/>
      <c r="AF66" s="5"/>
      <c r="AG66" s="6"/>
      <c r="AH66" s="6"/>
      <c r="AI66" s="6"/>
      <c r="AJ66" s="6"/>
    </row>
    <row r="67" spans="1:36" s="31" customFormat="1" ht="47.25" customHeight="1" x14ac:dyDescent="0.25">
      <c r="A67" s="11"/>
      <c r="B67" s="150"/>
      <c r="C67" s="313"/>
      <c r="D67" s="153"/>
      <c r="E67" s="300"/>
      <c r="F67" s="156"/>
      <c r="G67" s="248"/>
      <c r="H67" s="187" t="s">
        <v>46</v>
      </c>
      <c r="I67" s="306">
        <v>0.25</v>
      </c>
      <c r="J67" s="284" t="s">
        <v>33</v>
      </c>
      <c r="K67" s="274" t="s">
        <v>47</v>
      </c>
      <c r="L67" s="274">
        <v>0</v>
      </c>
      <c r="M67" s="284">
        <v>1</v>
      </c>
      <c r="N67" s="262">
        <v>1</v>
      </c>
      <c r="O67" s="284">
        <v>1</v>
      </c>
      <c r="P67" s="284">
        <v>1</v>
      </c>
      <c r="Q67" s="176">
        <v>1</v>
      </c>
      <c r="R67" s="118" t="s">
        <v>134</v>
      </c>
      <c r="S67" s="92">
        <v>0.05</v>
      </c>
      <c r="T67" s="67"/>
      <c r="U67" s="115">
        <v>5000000</v>
      </c>
      <c r="V67" s="274" t="s">
        <v>24</v>
      </c>
      <c r="W67" s="274" t="s">
        <v>25</v>
      </c>
      <c r="X67" s="272"/>
      <c r="Y67" s="276">
        <f>SUM(U67:U86)</f>
        <v>892828182</v>
      </c>
      <c r="Z67" s="269"/>
      <c r="AA67" s="11"/>
      <c r="AB67" s="11"/>
      <c r="AC67" s="11"/>
      <c r="AD67" s="11"/>
      <c r="AE67" s="11"/>
      <c r="AF67" s="11"/>
      <c r="AG67" s="6"/>
      <c r="AH67" s="6"/>
      <c r="AI67" s="6"/>
      <c r="AJ67" s="6"/>
    </row>
    <row r="68" spans="1:36" s="31" customFormat="1" ht="55.5" customHeight="1" x14ac:dyDescent="0.25">
      <c r="A68" s="11"/>
      <c r="B68" s="150"/>
      <c r="C68" s="313"/>
      <c r="D68" s="153"/>
      <c r="E68" s="300"/>
      <c r="F68" s="156"/>
      <c r="G68" s="248"/>
      <c r="H68" s="188"/>
      <c r="I68" s="303"/>
      <c r="J68" s="164"/>
      <c r="K68" s="183"/>
      <c r="L68" s="183"/>
      <c r="M68" s="164"/>
      <c r="N68" s="262"/>
      <c r="O68" s="164"/>
      <c r="P68" s="164"/>
      <c r="Q68" s="177"/>
      <c r="R68" s="118" t="s">
        <v>135</v>
      </c>
      <c r="S68" s="93">
        <v>0.1</v>
      </c>
      <c r="T68" s="67"/>
      <c r="U68" s="115">
        <v>7400000</v>
      </c>
      <c r="V68" s="183"/>
      <c r="W68" s="183"/>
      <c r="X68" s="272"/>
      <c r="Y68" s="277"/>
      <c r="Z68" s="227"/>
      <c r="AA68" s="11"/>
      <c r="AB68" s="11"/>
      <c r="AC68" s="11"/>
      <c r="AD68" s="11"/>
      <c r="AE68" s="11"/>
      <c r="AF68" s="11"/>
      <c r="AG68" s="6"/>
      <c r="AH68" s="6"/>
      <c r="AI68" s="6"/>
      <c r="AJ68" s="6"/>
    </row>
    <row r="69" spans="1:36" s="31" customFormat="1" ht="12" customHeight="1" x14ac:dyDescent="0.25">
      <c r="A69" s="14"/>
      <c r="B69" s="150"/>
      <c r="C69" s="313"/>
      <c r="D69" s="153"/>
      <c r="E69" s="300"/>
      <c r="F69" s="156"/>
      <c r="G69" s="248"/>
      <c r="H69" s="188"/>
      <c r="I69" s="303"/>
      <c r="J69" s="164"/>
      <c r="K69" s="183"/>
      <c r="L69" s="183"/>
      <c r="M69" s="164"/>
      <c r="N69" s="262"/>
      <c r="O69" s="164"/>
      <c r="P69" s="164"/>
      <c r="Q69" s="177"/>
      <c r="R69" s="168" t="s">
        <v>91</v>
      </c>
      <c r="S69" s="286">
        <v>0.3</v>
      </c>
      <c r="T69" s="282"/>
      <c r="U69" s="288"/>
      <c r="V69" s="183"/>
      <c r="W69" s="183"/>
      <c r="X69" s="272"/>
      <c r="Y69" s="277"/>
      <c r="Z69" s="227"/>
      <c r="AA69" s="11"/>
      <c r="AB69" s="11"/>
      <c r="AC69" s="15"/>
      <c r="AD69" s="15"/>
      <c r="AE69" s="11"/>
      <c r="AF69" s="11"/>
      <c r="AG69" s="6"/>
      <c r="AH69" s="6"/>
      <c r="AI69" s="6"/>
      <c r="AJ69" s="6"/>
    </row>
    <row r="70" spans="1:36" s="31" customFormat="1" ht="15.75" customHeight="1" x14ac:dyDescent="0.25">
      <c r="A70" s="14"/>
      <c r="B70" s="150"/>
      <c r="C70" s="313"/>
      <c r="D70" s="153"/>
      <c r="E70" s="300"/>
      <c r="F70" s="156"/>
      <c r="G70" s="248"/>
      <c r="H70" s="188"/>
      <c r="I70" s="303"/>
      <c r="J70" s="164"/>
      <c r="K70" s="183"/>
      <c r="L70" s="183"/>
      <c r="M70" s="164"/>
      <c r="N70" s="262"/>
      <c r="O70" s="164"/>
      <c r="P70" s="164"/>
      <c r="Q70" s="177"/>
      <c r="R70" s="169"/>
      <c r="S70" s="287"/>
      <c r="T70" s="283"/>
      <c r="U70" s="289"/>
      <c r="V70" s="183"/>
      <c r="W70" s="183"/>
      <c r="X70" s="272"/>
      <c r="Y70" s="277"/>
      <c r="Z70" s="227"/>
      <c r="AA70" s="11"/>
      <c r="AB70" s="11"/>
      <c r="AC70" s="15"/>
      <c r="AD70" s="15"/>
      <c r="AE70" s="11"/>
      <c r="AF70" s="11"/>
      <c r="AG70" s="6"/>
      <c r="AH70" s="6"/>
      <c r="AI70" s="6"/>
      <c r="AJ70" s="6"/>
    </row>
    <row r="71" spans="1:36" s="31" customFormat="1" ht="54.75" customHeight="1" x14ac:dyDescent="0.25">
      <c r="A71" s="14"/>
      <c r="B71" s="150"/>
      <c r="C71" s="313"/>
      <c r="D71" s="153"/>
      <c r="E71" s="300"/>
      <c r="F71" s="156"/>
      <c r="G71" s="248"/>
      <c r="H71" s="188"/>
      <c r="I71" s="303"/>
      <c r="J71" s="164"/>
      <c r="K71" s="183"/>
      <c r="L71" s="183"/>
      <c r="M71" s="164"/>
      <c r="N71" s="262"/>
      <c r="O71" s="164"/>
      <c r="P71" s="164"/>
      <c r="Q71" s="177"/>
      <c r="R71" s="38" t="s">
        <v>136</v>
      </c>
      <c r="S71" s="94">
        <v>0.1</v>
      </c>
      <c r="T71" s="64"/>
      <c r="U71" s="115">
        <v>25000000</v>
      </c>
      <c r="V71" s="183"/>
      <c r="W71" s="183"/>
      <c r="X71" s="272"/>
      <c r="Y71" s="277"/>
      <c r="Z71" s="227"/>
      <c r="AA71" s="11"/>
      <c r="AB71" s="40"/>
      <c r="AC71" s="15"/>
      <c r="AD71" s="15"/>
      <c r="AE71" s="11"/>
      <c r="AF71" s="11"/>
      <c r="AG71" s="6"/>
      <c r="AH71" s="6"/>
      <c r="AI71" s="6"/>
      <c r="AJ71" s="6"/>
    </row>
    <row r="72" spans="1:36" s="31" customFormat="1" ht="54.75" customHeight="1" x14ac:dyDescent="0.25">
      <c r="A72" s="14"/>
      <c r="B72" s="150"/>
      <c r="C72" s="313"/>
      <c r="D72" s="153"/>
      <c r="E72" s="300"/>
      <c r="F72" s="156"/>
      <c r="G72" s="248"/>
      <c r="H72" s="188"/>
      <c r="I72" s="303"/>
      <c r="J72" s="164"/>
      <c r="K72" s="183"/>
      <c r="L72" s="183"/>
      <c r="M72" s="164"/>
      <c r="N72" s="262"/>
      <c r="O72" s="164"/>
      <c r="P72" s="164"/>
      <c r="Q72" s="177"/>
      <c r="R72" s="68" t="s">
        <v>137</v>
      </c>
      <c r="S72" s="85">
        <v>0.15</v>
      </c>
      <c r="T72" s="64"/>
      <c r="U72" s="115">
        <f>25000000+10000000</f>
        <v>35000000</v>
      </c>
      <c r="V72" s="183"/>
      <c r="W72" s="183"/>
      <c r="X72" s="272"/>
      <c r="Y72" s="277"/>
      <c r="Z72" s="227"/>
      <c r="AA72" s="11"/>
      <c r="AB72" s="11"/>
      <c r="AC72" s="15"/>
      <c r="AD72" s="15"/>
      <c r="AE72" s="11"/>
      <c r="AF72" s="11"/>
      <c r="AG72" s="6"/>
      <c r="AH72" s="6"/>
      <c r="AI72" s="6"/>
      <c r="AJ72" s="6"/>
    </row>
    <row r="73" spans="1:36" s="31" customFormat="1" ht="54.75" customHeight="1" x14ac:dyDescent="0.25">
      <c r="A73" s="14"/>
      <c r="B73" s="150"/>
      <c r="C73" s="313"/>
      <c r="D73" s="153"/>
      <c r="E73" s="300"/>
      <c r="F73" s="156"/>
      <c r="G73" s="248"/>
      <c r="H73" s="188"/>
      <c r="I73" s="303"/>
      <c r="J73" s="164"/>
      <c r="K73" s="183"/>
      <c r="L73" s="183"/>
      <c r="M73" s="164"/>
      <c r="N73" s="262"/>
      <c r="O73" s="164"/>
      <c r="P73" s="164"/>
      <c r="Q73" s="177"/>
      <c r="R73" s="69" t="s">
        <v>90</v>
      </c>
      <c r="S73" s="85">
        <v>0.3</v>
      </c>
      <c r="T73" s="64"/>
      <c r="U73" s="115">
        <f>10000000+30000000</f>
        <v>40000000</v>
      </c>
      <c r="V73" s="183"/>
      <c r="W73" s="183"/>
      <c r="X73" s="272"/>
      <c r="Y73" s="277"/>
      <c r="Z73" s="227"/>
      <c r="AA73" s="11"/>
      <c r="AB73" s="11"/>
      <c r="AC73" s="15"/>
      <c r="AD73" s="15"/>
      <c r="AE73" s="11"/>
      <c r="AF73" s="11"/>
      <c r="AG73" s="6"/>
      <c r="AH73" s="6"/>
      <c r="AI73" s="6"/>
      <c r="AJ73" s="6"/>
    </row>
    <row r="74" spans="1:36" s="31" customFormat="1" ht="54.75" customHeight="1" x14ac:dyDescent="0.25">
      <c r="A74" s="14"/>
      <c r="B74" s="150"/>
      <c r="C74" s="313"/>
      <c r="D74" s="153"/>
      <c r="E74" s="300"/>
      <c r="F74" s="156"/>
      <c r="G74" s="248"/>
      <c r="H74" s="188"/>
      <c r="I74" s="303"/>
      <c r="J74" s="164"/>
      <c r="K74" s="183"/>
      <c r="L74" s="183"/>
      <c r="M74" s="164"/>
      <c r="N74" s="262"/>
      <c r="O74" s="164"/>
      <c r="P74" s="164"/>
      <c r="Q74" s="177"/>
      <c r="R74" s="68" t="s">
        <v>92</v>
      </c>
      <c r="S74" s="95">
        <v>0.15</v>
      </c>
      <c r="T74" s="73"/>
      <c r="U74" s="115">
        <f>181479860+20000000</f>
        <v>201479860</v>
      </c>
      <c r="V74" s="183"/>
      <c r="W74" s="183"/>
      <c r="X74" s="272"/>
      <c r="Y74" s="277"/>
      <c r="Z74" s="227"/>
      <c r="AA74" s="11"/>
      <c r="AB74" s="11"/>
      <c r="AC74" s="15"/>
      <c r="AD74" s="15"/>
      <c r="AE74" s="11"/>
      <c r="AF74" s="11"/>
      <c r="AG74" s="6"/>
      <c r="AH74" s="6"/>
      <c r="AI74" s="6"/>
      <c r="AJ74" s="6"/>
    </row>
    <row r="75" spans="1:36" s="31" customFormat="1" ht="37.5" customHeight="1" x14ac:dyDescent="0.25">
      <c r="A75" s="14"/>
      <c r="B75" s="150"/>
      <c r="C75" s="313"/>
      <c r="D75" s="153"/>
      <c r="E75" s="300"/>
      <c r="F75" s="156"/>
      <c r="G75" s="248"/>
      <c r="H75" s="188"/>
      <c r="I75" s="303"/>
      <c r="J75" s="164"/>
      <c r="K75" s="183"/>
      <c r="L75" s="183"/>
      <c r="M75" s="164"/>
      <c r="N75" s="262"/>
      <c r="O75" s="164"/>
      <c r="P75" s="164"/>
      <c r="Q75" s="177"/>
      <c r="R75" s="68" t="s">
        <v>93</v>
      </c>
      <c r="S75" s="95">
        <v>0.05</v>
      </c>
      <c r="T75" s="73"/>
      <c r="U75" s="115">
        <f>8000000+3770000</f>
        <v>11770000</v>
      </c>
      <c r="V75" s="183"/>
      <c r="W75" s="183"/>
      <c r="X75" s="272"/>
      <c r="Y75" s="277"/>
      <c r="Z75" s="227"/>
      <c r="AA75" s="11"/>
      <c r="AB75" s="11"/>
      <c r="AC75" s="15"/>
      <c r="AD75" s="15"/>
      <c r="AE75" s="11"/>
      <c r="AF75" s="11"/>
      <c r="AG75" s="6"/>
      <c r="AH75" s="6"/>
      <c r="AI75" s="6"/>
      <c r="AJ75" s="6"/>
    </row>
    <row r="76" spans="1:36" s="48" customFormat="1" ht="36.75" customHeight="1" x14ac:dyDescent="0.25">
      <c r="A76" s="14"/>
      <c r="B76" s="150"/>
      <c r="C76" s="313"/>
      <c r="D76" s="153"/>
      <c r="E76" s="300"/>
      <c r="F76" s="156"/>
      <c r="G76" s="248"/>
      <c r="H76" s="188"/>
      <c r="I76" s="303"/>
      <c r="J76" s="164"/>
      <c r="K76" s="183"/>
      <c r="L76" s="183"/>
      <c r="M76" s="164"/>
      <c r="N76" s="262"/>
      <c r="O76" s="164"/>
      <c r="P76" s="164"/>
      <c r="Q76" s="177"/>
      <c r="R76" s="121" t="s">
        <v>103</v>
      </c>
      <c r="S76" s="95">
        <v>0.25</v>
      </c>
      <c r="T76" s="73"/>
      <c r="U76" s="115">
        <f>27680000+40310100</f>
        <v>67990100</v>
      </c>
      <c r="V76" s="183"/>
      <c r="W76" s="183"/>
      <c r="X76" s="272"/>
      <c r="Y76" s="277"/>
      <c r="Z76" s="227"/>
      <c r="AA76" s="11"/>
      <c r="AB76" s="11"/>
      <c r="AC76" s="15"/>
      <c r="AD76" s="15"/>
      <c r="AE76" s="11"/>
      <c r="AF76" s="11"/>
      <c r="AG76" s="6"/>
      <c r="AH76" s="6"/>
      <c r="AI76" s="6"/>
      <c r="AJ76" s="6"/>
    </row>
    <row r="77" spans="1:36" s="31" customFormat="1" ht="39.75" customHeight="1" x14ac:dyDescent="0.25">
      <c r="A77" s="14"/>
      <c r="B77" s="150"/>
      <c r="C77" s="313"/>
      <c r="D77" s="153"/>
      <c r="E77" s="300"/>
      <c r="F77" s="156"/>
      <c r="G77" s="248"/>
      <c r="H77" s="188"/>
      <c r="I77" s="303"/>
      <c r="J77" s="164"/>
      <c r="K77" s="183"/>
      <c r="L77" s="183"/>
      <c r="M77" s="164"/>
      <c r="N77" s="262"/>
      <c r="O77" s="164"/>
      <c r="P77" s="164"/>
      <c r="Q77" s="177"/>
      <c r="R77" s="122" t="s">
        <v>138</v>
      </c>
      <c r="S77" s="96">
        <v>0.1</v>
      </c>
      <c r="T77" s="74"/>
      <c r="U77" s="115">
        <v>25000000</v>
      </c>
      <c r="V77" s="183"/>
      <c r="W77" s="183"/>
      <c r="X77" s="272"/>
      <c r="Y77" s="277"/>
      <c r="Z77" s="227"/>
      <c r="AA77" s="11"/>
      <c r="AB77" s="11"/>
      <c r="AC77" s="15"/>
      <c r="AD77" s="15"/>
      <c r="AE77" s="11"/>
      <c r="AF77" s="11"/>
      <c r="AG77" s="6"/>
      <c r="AH77" s="6"/>
      <c r="AI77" s="6"/>
      <c r="AJ77" s="6"/>
    </row>
    <row r="78" spans="1:36" s="31" customFormat="1" ht="45" customHeight="1" x14ac:dyDescent="0.25">
      <c r="A78" s="14"/>
      <c r="B78" s="150"/>
      <c r="C78" s="313"/>
      <c r="D78" s="153"/>
      <c r="E78" s="300"/>
      <c r="F78" s="156"/>
      <c r="G78" s="248"/>
      <c r="H78" s="188"/>
      <c r="I78" s="303"/>
      <c r="J78" s="164"/>
      <c r="K78" s="183"/>
      <c r="L78" s="183"/>
      <c r="M78" s="164"/>
      <c r="N78" s="262"/>
      <c r="O78" s="164"/>
      <c r="P78" s="164"/>
      <c r="Q78" s="177"/>
      <c r="R78" s="123" t="s">
        <v>110</v>
      </c>
      <c r="S78" s="97">
        <v>0.2</v>
      </c>
      <c r="T78" s="67"/>
      <c r="U78" s="116"/>
      <c r="V78" s="183"/>
      <c r="W78" s="183"/>
      <c r="X78" s="272"/>
      <c r="Y78" s="277"/>
      <c r="Z78" s="227"/>
      <c r="AA78" s="11"/>
      <c r="AB78" s="11"/>
      <c r="AC78" s="15"/>
      <c r="AD78" s="15"/>
      <c r="AE78" s="11"/>
      <c r="AF78" s="11"/>
      <c r="AG78" s="6"/>
      <c r="AH78" s="6"/>
      <c r="AI78" s="6"/>
      <c r="AJ78" s="6"/>
    </row>
    <row r="79" spans="1:36" s="31" customFormat="1" ht="28.5" customHeight="1" x14ac:dyDescent="0.25">
      <c r="A79" s="14"/>
      <c r="B79" s="150"/>
      <c r="C79" s="313"/>
      <c r="D79" s="153"/>
      <c r="E79" s="300"/>
      <c r="F79" s="156"/>
      <c r="G79" s="248"/>
      <c r="H79" s="188"/>
      <c r="I79" s="303"/>
      <c r="J79" s="164"/>
      <c r="K79" s="183"/>
      <c r="L79" s="183"/>
      <c r="M79" s="164"/>
      <c r="N79" s="262"/>
      <c r="O79" s="164"/>
      <c r="P79" s="164"/>
      <c r="Q79" s="177"/>
      <c r="R79" s="354" t="s">
        <v>94</v>
      </c>
      <c r="S79" s="353">
        <v>0.25</v>
      </c>
      <c r="T79" s="64"/>
      <c r="U79" s="219">
        <f>45000000+20000000</f>
        <v>65000000</v>
      </c>
      <c r="V79" s="183"/>
      <c r="W79" s="183"/>
      <c r="X79" s="272"/>
      <c r="Y79" s="277"/>
      <c r="Z79" s="227"/>
      <c r="AA79" s="11"/>
      <c r="AB79" s="11"/>
      <c r="AC79" s="15"/>
      <c r="AD79" s="15"/>
      <c r="AE79" s="15"/>
      <c r="AF79" s="11"/>
      <c r="AG79" s="6"/>
      <c r="AH79" s="6"/>
      <c r="AI79" s="6"/>
      <c r="AJ79" s="6"/>
    </row>
    <row r="80" spans="1:36" s="47" customFormat="1" ht="21.75" customHeight="1" x14ac:dyDescent="0.25">
      <c r="A80" s="14"/>
      <c r="B80" s="150"/>
      <c r="C80" s="313"/>
      <c r="D80" s="153"/>
      <c r="E80" s="300"/>
      <c r="F80" s="156"/>
      <c r="G80" s="248"/>
      <c r="H80" s="188"/>
      <c r="I80" s="303"/>
      <c r="J80" s="164"/>
      <c r="K80" s="183"/>
      <c r="L80" s="183"/>
      <c r="M80" s="164"/>
      <c r="N80" s="262"/>
      <c r="O80" s="164"/>
      <c r="P80" s="164"/>
      <c r="Q80" s="177"/>
      <c r="R80" s="355"/>
      <c r="S80" s="338"/>
      <c r="T80" s="64"/>
      <c r="U80" s="221"/>
      <c r="V80" s="183"/>
      <c r="W80" s="183"/>
      <c r="X80" s="272"/>
      <c r="Y80" s="277"/>
      <c r="Z80" s="227"/>
      <c r="AA80" s="11"/>
      <c r="AB80" s="11"/>
      <c r="AC80" s="15"/>
      <c r="AD80" s="15"/>
      <c r="AE80" s="11"/>
      <c r="AF80" s="11"/>
      <c r="AG80" s="6"/>
      <c r="AH80" s="6"/>
      <c r="AI80" s="6"/>
      <c r="AJ80" s="6"/>
    </row>
    <row r="81" spans="1:36" s="47" customFormat="1" ht="46.5" customHeight="1" x14ac:dyDescent="0.25">
      <c r="A81" s="14"/>
      <c r="B81" s="150"/>
      <c r="C81" s="313"/>
      <c r="D81" s="153"/>
      <c r="E81" s="300"/>
      <c r="F81" s="156"/>
      <c r="G81" s="248"/>
      <c r="H81" s="188"/>
      <c r="I81" s="303"/>
      <c r="J81" s="164"/>
      <c r="K81" s="183"/>
      <c r="L81" s="183"/>
      <c r="M81" s="164"/>
      <c r="N81" s="262"/>
      <c r="O81" s="164"/>
      <c r="P81" s="164"/>
      <c r="Q81" s="177"/>
      <c r="R81" s="45" t="s">
        <v>154</v>
      </c>
      <c r="S81" s="75">
        <v>0.15</v>
      </c>
      <c r="T81" s="73"/>
      <c r="U81" s="142">
        <f>16000000+4000000</f>
        <v>20000000</v>
      </c>
      <c r="V81" s="183"/>
      <c r="W81" s="183"/>
      <c r="X81" s="272"/>
      <c r="Y81" s="277"/>
      <c r="Z81" s="227"/>
      <c r="AA81" s="11"/>
      <c r="AB81" s="49"/>
      <c r="AC81" s="15"/>
      <c r="AD81" s="15"/>
      <c r="AE81" s="11"/>
      <c r="AF81" s="11"/>
      <c r="AG81" s="6"/>
      <c r="AH81" s="6"/>
      <c r="AI81" s="6"/>
      <c r="AJ81" s="6"/>
    </row>
    <row r="82" spans="1:36" s="47" customFormat="1" ht="46.5" customHeight="1" x14ac:dyDescent="0.25">
      <c r="A82" s="14"/>
      <c r="B82" s="150"/>
      <c r="C82" s="313"/>
      <c r="D82" s="153"/>
      <c r="E82" s="300"/>
      <c r="F82" s="156"/>
      <c r="G82" s="248"/>
      <c r="H82" s="188"/>
      <c r="I82" s="303"/>
      <c r="J82" s="164"/>
      <c r="K82" s="183"/>
      <c r="L82" s="183"/>
      <c r="M82" s="164"/>
      <c r="N82" s="262"/>
      <c r="O82" s="164"/>
      <c r="P82" s="164"/>
      <c r="Q82" s="177"/>
      <c r="R82" s="45" t="s">
        <v>111</v>
      </c>
      <c r="S82" s="98">
        <v>0.2</v>
      </c>
      <c r="T82" s="64"/>
      <c r="U82" s="116">
        <f>16000000+8000000+20000000</f>
        <v>44000000</v>
      </c>
      <c r="V82" s="183"/>
      <c r="W82" s="183"/>
      <c r="X82" s="272"/>
      <c r="Y82" s="277"/>
      <c r="Z82" s="227"/>
      <c r="AA82" s="11"/>
      <c r="AB82" s="11"/>
      <c r="AC82" s="15"/>
      <c r="AD82" s="15"/>
      <c r="AE82" s="11"/>
      <c r="AF82" s="11"/>
      <c r="AG82" s="6"/>
      <c r="AH82" s="6"/>
      <c r="AI82" s="6"/>
      <c r="AJ82" s="6"/>
    </row>
    <row r="83" spans="1:36" s="48" customFormat="1" ht="46.5" customHeight="1" x14ac:dyDescent="0.25">
      <c r="A83" s="14"/>
      <c r="B83" s="150"/>
      <c r="C83" s="313"/>
      <c r="D83" s="153"/>
      <c r="E83" s="300"/>
      <c r="F83" s="156"/>
      <c r="G83" s="248"/>
      <c r="H83" s="188"/>
      <c r="I83" s="303"/>
      <c r="J83" s="164"/>
      <c r="K83" s="183"/>
      <c r="L83" s="183"/>
      <c r="M83" s="164"/>
      <c r="N83" s="262"/>
      <c r="O83" s="164"/>
      <c r="P83" s="164"/>
      <c r="Q83" s="177"/>
      <c r="R83" s="45" t="s">
        <v>139</v>
      </c>
      <c r="S83" s="79">
        <v>0.25</v>
      </c>
      <c r="T83" s="64"/>
      <c r="U83" s="142">
        <f>15000000+35000000+30000000</f>
        <v>80000000</v>
      </c>
      <c r="V83" s="183"/>
      <c r="W83" s="183"/>
      <c r="X83" s="272"/>
      <c r="Y83" s="277"/>
      <c r="Z83" s="227"/>
      <c r="AA83" s="11"/>
      <c r="AB83" s="11"/>
      <c r="AC83" s="15"/>
      <c r="AD83" s="15"/>
      <c r="AE83" s="11"/>
      <c r="AF83" s="11"/>
      <c r="AG83" s="6"/>
      <c r="AH83" s="6"/>
      <c r="AI83" s="6"/>
      <c r="AJ83" s="6"/>
    </row>
    <row r="84" spans="1:36" s="48" customFormat="1" ht="46.5" customHeight="1" x14ac:dyDescent="0.25">
      <c r="A84" s="14"/>
      <c r="B84" s="150"/>
      <c r="C84" s="313"/>
      <c r="D84" s="153"/>
      <c r="E84" s="300"/>
      <c r="F84" s="156"/>
      <c r="G84" s="248"/>
      <c r="H84" s="188"/>
      <c r="I84" s="303"/>
      <c r="J84" s="164"/>
      <c r="K84" s="183"/>
      <c r="L84" s="183"/>
      <c r="M84" s="164"/>
      <c r="N84" s="262"/>
      <c r="O84" s="164"/>
      <c r="P84" s="164"/>
      <c r="Q84" s="177"/>
      <c r="R84" s="45" t="s">
        <v>112</v>
      </c>
      <c r="S84" s="84">
        <v>0.15</v>
      </c>
      <c r="T84" s="64"/>
      <c r="U84" s="116">
        <f>25000000+20000000+30000000+20000000</f>
        <v>95000000</v>
      </c>
      <c r="V84" s="183"/>
      <c r="W84" s="183"/>
      <c r="X84" s="272"/>
      <c r="Y84" s="277"/>
      <c r="Z84" s="227"/>
      <c r="AA84" s="11"/>
      <c r="AB84" s="11"/>
      <c r="AC84" s="15"/>
      <c r="AD84" s="15"/>
      <c r="AE84" s="11"/>
      <c r="AF84" s="11"/>
      <c r="AG84" s="6"/>
      <c r="AH84" s="6"/>
      <c r="AI84" s="6"/>
      <c r="AJ84" s="6"/>
    </row>
    <row r="85" spans="1:36" s="31" customFormat="1" ht="38.25" customHeight="1" x14ac:dyDescent="0.25">
      <c r="A85" s="14"/>
      <c r="B85" s="150"/>
      <c r="C85" s="313"/>
      <c r="D85" s="153"/>
      <c r="E85" s="300"/>
      <c r="F85" s="156"/>
      <c r="G85" s="248"/>
      <c r="H85" s="188"/>
      <c r="I85" s="303"/>
      <c r="J85" s="164"/>
      <c r="K85" s="183"/>
      <c r="L85" s="183"/>
      <c r="M85" s="164"/>
      <c r="N85" s="262"/>
      <c r="O85" s="164"/>
      <c r="P85" s="164"/>
      <c r="Q85" s="177"/>
      <c r="R85" s="124" t="s">
        <v>95</v>
      </c>
      <c r="S85" s="97">
        <v>0.1</v>
      </c>
      <c r="T85" s="67"/>
      <c r="U85" s="115">
        <f>20000000+10000000</f>
        <v>30000000</v>
      </c>
      <c r="V85" s="183"/>
      <c r="W85" s="183"/>
      <c r="X85" s="272"/>
      <c r="Y85" s="277"/>
      <c r="Z85" s="227"/>
      <c r="AA85" s="11"/>
      <c r="AB85" s="11"/>
      <c r="AC85" s="15"/>
      <c r="AD85" s="15"/>
      <c r="AE85" s="11"/>
      <c r="AF85" s="11"/>
      <c r="AG85" s="6"/>
      <c r="AH85" s="6"/>
      <c r="AI85" s="6"/>
      <c r="AJ85" s="6"/>
    </row>
    <row r="86" spans="1:36" s="31" customFormat="1" ht="41.25" customHeight="1" x14ac:dyDescent="0.25">
      <c r="A86" s="14"/>
      <c r="B86" s="150"/>
      <c r="C86" s="313"/>
      <c r="D86" s="153"/>
      <c r="E86" s="300"/>
      <c r="F86" s="156"/>
      <c r="G86" s="248"/>
      <c r="H86" s="189"/>
      <c r="I86" s="307"/>
      <c r="J86" s="285"/>
      <c r="K86" s="275"/>
      <c r="L86" s="275"/>
      <c r="M86" s="285"/>
      <c r="N86" s="262"/>
      <c r="O86" s="285"/>
      <c r="P86" s="285"/>
      <c r="Q86" s="178"/>
      <c r="R86" s="124" t="s">
        <v>96</v>
      </c>
      <c r="S86" s="97">
        <v>0.15</v>
      </c>
      <c r="T86" s="67"/>
      <c r="U86" s="115">
        <f>80000000+60188222</f>
        <v>140188222</v>
      </c>
      <c r="V86" s="275"/>
      <c r="W86" s="275"/>
      <c r="X86" s="272"/>
      <c r="Y86" s="278"/>
      <c r="Z86" s="270"/>
      <c r="AA86" s="11"/>
      <c r="AB86" s="11"/>
      <c r="AC86" s="16"/>
      <c r="AD86" s="11"/>
      <c r="AE86" s="11"/>
      <c r="AF86" s="11"/>
      <c r="AG86" s="6"/>
      <c r="AH86" s="6"/>
      <c r="AI86" s="6"/>
      <c r="AJ86" s="6"/>
    </row>
    <row r="87" spans="1:36" s="31" customFormat="1" ht="27" customHeight="1" x14ac:dyDescent="0.25">
      <c r="A87" s="5"/>
      <c r="B87" s="150"/>
      <c r="C87" s="313"/>
      <c r="D87" s="153"/>
      <c r="E87" s="300"/>
      <c r="F87" s="156"/>
      <c r="G87" s="248"/>
      <c r="H87" s="244" t="s">
        <v>48</v>
      </c>
      <c r="I87" s="280">
        <v>0.25</v>
      </c>
      <c r="J87" s="166" t="s">
        <v>22</v>
      </c>
      <c r="K87" s="212" t="s">
        <v>49</v>
      </c>
      <c r="L87" s="212">
        <v>4</v>
      </c>
      <c r="M87" s="166">
        <v>4</v>
      </c>
      <c r="N87" s="305">
        <v>1</v>
      </c>
      <c r="O87" s="166">
        <v>1</v>
      </c>
      <c r="P87" s="179">
        <v>1</v>
      </c>
      <c r="Q87" s="179">
        <v>1</v>
      </c>
      <c r="R87" s="170" t="s">
        <v>143</v>
      </c>
      <c r="S87" s="331">
        <v>1</v>
      </c>
      <c r="T87" s="332"/>
      <c r="U87" s="219">
        <f>160000000+71000000</f>
        <v>231000000</v>
      </c>
      <c r="V87" s="166" t="s">
        <v>24</v>
      </c>
      <c r="W87" s="212" t="s">
        <v>25</v>
      </c>
      <c r="X87" s="272"/>
      <c r="Y87" s="276">
        <f>U87</f>
        <v>231000000</v>
      </c>
      <c r="Z87" s="269"/>
      <c r="AA87" s="5"/>
      <c r="AB87" s="5"/>
      <c r="AC87" s="5"/>
      <c r="AD87" s="5"/>
      <c r="AE87" s="5"/>
      <c r="AF87" s="5"/>
      <c r="AG87" s="6"/>
      <c r="AH87" s="6"/>
      <c r="AI87" s="6"/>
      <c r="AJ87" s="6"/>
    </row>
    <row r="88" spans="1:36" s="31" customFormat="1" ht="18.75" customHeight="1" x14ac:dyDescent="0.25">
      <c r="A88" s="5"/>
      <c r="B88" s="150"/>
      <c r="C88" s="313"/>
      <c r="D88" s="153"/>
      <c r="E88" s="300"/>
      <c r="F88" s="156"/>
      <c r="G88" s="248"/>
      <c r="H88" s="245"/>
      <c r="I88" s="267"/>
      <c r="J88" s="156"/>
      <c r="K88" s="153"/>
      <c r="L88" s="153"/>
      <c r="M88" s="156"/>
      <c r="N88" s="305"/>
      <c r="O88" s="156"/>
      <c r="P88" s="181"/>
      <c r="Q88" s="181"/>
      <c r="R88" s="171"/>
      <c r="S88" s="331"/>
      <c r="T88" s="333"/>
      <c r="U88" s="220"/>
      <c r="V88" s="156"/>
      <c r="W88" s="153"/>
      <c r="X88" s="272"/>
      <c r="Y88" s="277"/>
      <c r="Z88" s="227"/>
      <c r="AA88" s="5"/>
      <c r="AB88" s="5"/>
      <c r="AC88" s="5"/>
      <c r="AD88" s="5"/>
      <c r="AE88" s="5"/>
      <c r="AF88" s="5"/>
      <c r="AG88" s="6"/>
      <c r="AH88" s="6"/>
      <c r="AI88" s="6"/>
      <c r="AJ88" s="6"/>
    </row>
    <row r="89" spans="1:36" s="31" customFormat="1" ht="21.75" customHeight="1" x14ac:dyDescent="0.25">
      <c r="A89" s="5"/>
      <c r="B89" s="150"/>
      <c r="C89" s="313"/>
      <c r="D89" s="153"/>
      <c r="E89" s="300"/>
      <c r="F89" s="156"/>
      <c r="G89" s="248"/>
      <c r="H89" s="246"/>
      <c r="I89" s="268"/>
      <c r="J89" s="167"/>
      <c r="K89" s="265"/>
      <c r="L89" s="265"/>
      <c r="M89" s="167"/>
      <c r="N89" s="305"/>
      <c r="O89" s="167"/>
      <c r="P89" s="180"/>
      <c r="Q89" s="180"/>
      <c r="R89" s="172"/>
      <c r="S89" s="331"/>
      <c r="T89" s="334"/>
      <c r="U89" s="221"/>
      <c r="V89" s="167"/>
      <c r="W89" s="265"/>
      <c r="X89" s="272"/>
      <c r="Y89" s="278"/>
      <c r="Z89" s="270"/>
      <c r="AA89" s="5"/>
      <c r="AB89" s="5"/>
      <c r="AC89" s="5"/>
      <c r="AD89" s="5"/>
      <c r="AE89" s="5"/>
      <c r="AF89" s="5"/>
      <c r="AG89" s="6"/>
      <c r="AH89" s="6"/>
      <c r="AI89" s="6"/>
      <c r="AJ89" s="6"/>
    </row>
    <row r="90" spans="1:36" s="31" customFormat="1" ht="44.25" customHeight="1" x14ac:dyDescent="0.25">
      <c r="A90" s="5"/>
      <c r="B90" s="150"/>
      <c r="C90" s="313"/>
      <c r="D90" s="153"/>
      <c r="E90" s="300"/>
      <c r="F90" s="156"/>
      <c r="G90" s="248"/>
      <c r="H90" s="244" t="s">
        <v>50</v>
      </c>
      <c r="I90" s="266">
        <v>0.25</v>
      </c>
      <c r="J90" s="295" t="s">
        <v>22</v>
      </c>
      <c r="K90" s="212" t="s">
        <v>51</v>
      </c>
      <c r="L90" s="212">
        <v>4</v>
      </c>
      <c r="M90" s="166">
        <v>4</v>
      </c>
      <c r="N90" s="305">
        <v>1</v>
      </c>
      <c r="O90" s="166">
        <v>1</v>
      </c>
      <c r="P90" s="179">
        <v>1</v>
      </c>
      <c r="Q90" s="179">
        <v>1</v>
      </c>
      <c r="R90" s="158" t="s">
        <v>142</v>
      </c>
      <c r="S90" s="330">
        <v>1</v>
      </c>
      <c r="T90" s="290"/>
      <c r="U90" s="219">
        <f>224943024+100000000+20000000</f>
        <v>344943024</v>
      </c>
      <c r="V90" s="212" t="s">
        <v>24</v>
      </c>
      <c r="W90" s="212" t="s">
        <v>25</v>
      </c>
      <c r="X90" s="272"/>
      <c r="Y90" s="276">
        <f>U90</f>
        <v>344943024</v>
      </c>
      <c r="Z90" s="269"/>
      <c r="AA90" s="5"/>
      <c r="AB90" s="5"/>
      <c r="AC90" s="5"/>
      <c r="AD90" s="5"/>
      <c r="AE90" s="5"/>
      <c r="AF90" s="5"/>
      <c r="AG90" s="6"/>
      <c r="AH90" s="6"/>
      <c r="AI90" s="6"/>
      <c r="AJ90" s="6"/>
    </row>
    <row r="91" spans="1:36" s="31" customFormat="1" ht="45" customHeight="1" x14ac:dyDescent="0.25">
      <c r="A91" s="5"/>
      <c r="B91" s="150"/>
      <c r="C91" s="313"/>
      <c r="D91" s="153"/>
      <c r="E91" s="300"/>
      <c r="F91" s="156"/>
      <c r="G91" s="248"/>
      <c r="H91" s="246"/>
      <c r="I91" s="281"/>
      <c r="J91" s="296"/>
      <c r="K91" s="265"/>
      <c r="L91" s="265"/>
      <c r="M91" s="167"/>
      <c r="N91" s="305"/>
      <c r="O91" s="167"/>
      <c r="P91" s="180"/>
      <c r="Q91" s="180"/>
      <c r="R91" s="173"/>
      <c r="S91" s="330"/>
      <c r="T91" s="291"/>
      <c r="U91" s="221"/>
      <c r="V91" s="265"/>
      <c r="W91" s="265"/>
      <c r="X91" s="272"/>
      <c r="Y91" s="278"/>
      <c r="Z91" s="270"/>
      <c r="AA91" s="5"/>
      <c r="AB91" s="5"/>
      <c r="AC91" s="5"/>
      <c r="AD91" s="5"/>
      <c r="AE91" s="5"/>
      <c r="AF91" s="5"/>
      <c r="AG91" s="6"/>
      <c r="AH91" s="6"/>
      <c r="AI91" s="6"/>
      <c r="AJ91" s="6"/>
    </row>
    <row r="92" spans="1:36" s="31" customFormat="1" ht="36.75" customHeight="1" x14ac:dyDescent="0.25">
      <c r="A92" s="5"/>
      <c r="B92" s="150"/>
      <c r="C92" s="313"/>
      <c r="D92" s="153"/>
      <c r="E92" s="300"/>
      <c r="F92" s="156"/>
      <c r="G92" s="248"/>
      <c r="H92" s="244" t="s">
        <v>52</v>
      </c>
      <c r="I92" s="280">
        <v>0.1</v>
      </c>
      <c r="J92" s="166" t="s">
        <v>22</v>
      </c>
      <c r="K92" s="212" t="s">
        <v>53</v>
      </c>
      <c r="L92" s="212">
        <v>2</v>
      </c>
      <c r="M92" s="166">
        <v>2</v>
      </c>
      <c r="N92" s="305">
        <v>1</v>
      </c>
      <c r="O92" s="166">
        <v>0</v>
      </c>
      <c r="P92" s="179">
        <v>1</v>
      </c>
      <c r="Q92" s="179">
        <v>0</v>
      </c>
      <c r="R92" s="174" t="s">
        <v>141</v>
      </c>
      <c r="S92" s="330"/>
      <c r="T92" s="290"/>
      <c r="U92" s="219"/>
      <c r="V92" s="166" t="s">
        <v>24</v>
      </c>
      <c r="W92" s="212" t="s">
        <v>25</v>
      </c>
      <c r="X92" s="272"/>
      <c r="Y92" s="209">
        <f>U92</f>
        <v>0</v>
      </c>
      <c r="Z92" s="269"/>
      <c r="AA92" s="5"/>
      <c r="AB92" s="5"/>
      <c r="AC92" s="5"/>
      <c r="AD92" s="5"/>
      <c r="AE92" s="5"/>
      <c r="AF92" s="5"/>
      <c r="AG92" s="6"/>
      <c r="AH92" s="6"/>
      <c r="AI92" s="6"/>
      <c r="AJ92" s="6"/>
    </row>
    <row r="93" spans="1:36" s="31" customFormat="1" ht="15.75" customHeight="1" x14ac:dyDescent="0.25">
      <c r="A93" s="17"/>
      <c r="B93" s="150"/>
      <c r="C93" s="313"/>
      <c r="D93" s="265"/>
      <c r="E93" s="320"/>
      <c r="F93" s="167"/>
      <c r="G93" s="329"/>
      <c r="H93" s="246"/>
      <c r="I93" s="281"/>
      <c r="J93" s="167"/>
      <c r="K93" s="265"/>
      <c r="L93" s="265"/>
      <c r="M93" s="167"/>
      <c r="N93" s="305"/>
      <c r="O93" s="167"/>
      <c r="P93" s="180"/>
      <c r="Q93" s="180"/>
      <c r="R93" s="175"/>
      <c r="S93" s="330"/>
      <c r="T93" s="291"/>
      <c r="U93" s="221"/>
      <c r="V93" s="167"/>
      <c r="W93" s="265"/>
      <c r="X93" s="273"/>
      <c r="Y93" s="229"/>
      <c r="Z93" s="270"/>
      <c r="AA93" s="5"/>
      <c r="AB93" s="5"/>
      <c r="AC93" s="5"/>
      <c r="AD93" s="5"/>
      <c r="AE93" s="5"/>
      <c r="AF93" s="5"/>
      <c r="AG93" s="6"/>
      <c r="AH93" s="6"/>
      <c r="AI93" s="6"/>
      <c r="AJ93" s="6"/>
    </row>
    <row r="94" spans="1:36" s="31" customFormat="1" ht="34.5" customHeight="1" x14ac:dyDescent="0.25">
      <c r="A94" s="5"/>
      <c r="B94" s="150"/>
      <c r="C94" s="313"/>
      <c r="D94" s="212" t="s">
        <v>54</v>
      </c>
      <c r="E94" s="300">
        <v>0.2</v>
      </c>
      <c r="F94" s="166"/>
      <c r="G94" s="248">
        <v>0.2</v>
      </c>
      <c r="H94" s="244" t="s">
        <v>55</v>
      </c>
      <c r="I94" s="280">
        <v>0.7</v>
      </c>
      <c r="J94" s="166" t="s">
        <v>22</v>
      </c>
      <c r="K94" s="212" t="s">
        <v>56</v>
      </c>
      <c r="L94" s="212">
        <v>4</v>
      </c>
      <c r="M94" s="166">
        <v>4</v>
      </c>
      <c r="N94" s="305">
        <v>1</v>
      </c>
      <c r="O94" s="166">
        <v>1</v>
      </c>
      <c r="P94" s="179">
        <v>1</v>
      </c>
      <c r="Q94" s="179">
        <v>1</v>
      </c>
      <c r="R94" s="126" t="s">
        <v>147</v>
      </c>
      <c r="S94" s="112">
        <v>1</v>
      </c>
      <c r="T94" s="292"/>
      <c r="U94" s="143"/>
      <c r="V94" s="166" t="s">
        <v>24</v>
      </c>
      <c r="W94" s="212" t="s">
        <v>25</v>
      </c>
      <c r="X94" s="271" t="s">
        <v>102</v>
      </c>
      <c r="Y94" s="344">
        <f t="shared" ref="Y94" si="0">U94</f>
        <v>0</v>
      </c>
      <c r="Z94" s="269"/>
      <c r="AA94" s="5"/>
      <c r="AB94" s="5"/>
      <c r="AC94" s="5"/>
      <c r="AD94" s="5"/>
      <c r="AE94" s="5"/>
      <c r="AF94" s="5"/>
      <c r="AG94" s="6"/>
      <c r="AH94" s="6"/>
      <c r="AI94" s="6"/>
      <c r="AJ94" s="6"/>
    </row>
    <row r="95" spans="1:36" s="31" customFormat="1" ht="52.5" customHeight="1" x14ac:dyDescent="0.25">
      <c r="A95" s="5"/>
      <c r="B95" s="150"/>
      <c r="C95" s="313"/>
      <c r="D95" s="153"/>
      <c r="E95" s="300"/>
      <c r="F95" s="156"/>
      <c r="G95" s="248"/>
      <c r="H95" s="245"/>
      <c r="I95" s="267"/>
      <c r="J95" s="156"/>
      <c r="K95" s="153"/>
      <c r="L95" s="153"/>
      <c r="M95" s="156"/>
      <c r="N95" s="305"/>
      <c r="O95" s="156"/>
      <c r="P95" s="181"/>
      <c r="Q95" s="181"/>
      <c r="R95" s="127" t="s">
        <v>148</v>
      </c>
      <c r="S95" s="64">
        <v>0.35</v>
      </c>
      <c r="T95" s="293"/>
      <c r="U95" s="115">
        <v>125000000</v>
      </c>
      <c r="V95" s="156"/>
      <c r="W95" s="153"/>
      <c r="X95" s="272"/>
      <c r="Y95" s="345"/>
      <c r="Z95" s="227"/>
      <c r="AA95" s="5"/>
      <c r="AB95" s="5"/>
      <c r="AC95" s="5"/>
      <c r="AD95" s="5"/>
      <c r="AE95" s="5"/>
      <c r="AF95" s="5"/>
      <c r="AG95" s="6"/>
      <c r="AH95" s="6"/>
      <c r="AI95" s="6"/>
      <c r="AJ95" s="6"/>
    </row>
    <row r="96" spans="1:36" s="31" customFormat="1" ht="49.5" customHeight="1" x14ac:dyDescent="0.25">
      <c r="A96" s="5"/>
      <c r="B96" s="150"/>
      <c r="C96" s="313"/>
      <c r="D96" s="153"/>
      <c r="E96" s="300"/>
      <c r="F96" s="156"/>
      <c r="G96" s="248"/>
      <c r="H96" s="246"/>
      <c r="I96" s="268"/>
      <c r="J96" s="167"/>
      <c r="K96" s="265"/>
      <c r="L96" s="265"/>
      <c r="M96" s="167"/>
      <c r="N96" s="305"/>
      <c r="O96" s="167"/>
      <c r="P96" s="180"/>
      <c r="Q96" s="180"/>
      <c r="R96" s="128" t="s">
        <v>149</v>
      </c>
      <c r="S96" s="64">
        <v>0.65</v>
      </c>
      <c r="T96" s="294"/>
      <c r="U96" s="143">
        <f>146500000</f>
        <v>146500000</v>
      </c>
      <c r="V96" s="156"/>
      <c r="W96" s="153"/>
      <c r="X96" s="272"/>
      <c r="Y96" s="345"/>
      <c r="Z96" s="227"/>
      <c r="AA96" s="5"/>
      <c r="AB96" s="5"/>
      <c r="AC96" s="5"/>
      <c r="AD96" s="5"/>
      <c r="AE96" s="5"/>
      <c r="AF96" s="5"/>
      <c r="AG96" s="6"/>
      <c r="AH96" s="6"/>
      <c r="AI96" s="6"/>
      <c r="AJ96" s="6"/>
    </row>
    <row r="97" spans="1:36" s="31" customFormat="1" ht="37.5" customHeight="1" x14ac:dyDescent="0.25">
      <c r="A97" s="5"/>
      <c r="B97" s="150"/>
      <c r="C97" s="313"/>
      <c r="D97" s="153"/>
      <c r="E97" s="300"/>
      <c r="F97" s="156"/>
      <c r="G97" s="248"/>
      <c r="H97" s="212" t="s">
        <v>57</v>
      </c>
      <c r="I97" s="266">
        <v>0.3</v>
      </c>
      <c r="J97" s="166" t="s">
        <v>33</v>
      </c>
      <c r="K97" s="212" t="s">
        <v>58</v>
      </c>
      <c r="L97" s="212">
        <v>1</v>
      </c>
      <c r="M97" s="308">
        <v>1</v>
      </c>
      <c r="N97" s="305">
        <v>1</v>
      </c>
      <c r="O97" s="166">
        <v>1</v>
      </c>
      <c r="P97" s="185">
        <v>1</v>
      </c>
      <c r="Q97" s="166">
        <v>1</v>
      </c>
      <c r="R97" s="130" t="s">
        <v>86</v>
      </c>
      <c r="S97" s="110">
        <v>0.3</v>
      </c>
      <c r="T97" s="67"/>
      <c r="U97" s="144"/>
      <c r="V97" s="166" t="s">
        <v>24</v>
      </c>
      <c r="W97" s="212" t="s">
        <v>25</v>
      </c>
      <c r="X97" s="272"/>
      <c r="Y97" s="209">
        <f>SUM(U97:U106)</f>
        <v>476460692</v>
      </c>
      <c r="Z97" s="341"/>
      <c r="AA97" s="5"/>
      <c r="AB97" s="5"/>
      <c r="AC97" s="5"/>
      <c r="AD97" s="5"/>
      <c r="AE97" s="5"/>
      <c r="AF97" s="5"/>
      <c r="AG97" s="6"/>
      <c r="AH97" s="6"/>
      <c r="AI97" s="6"/>
      <c r="AJ97" s="6"/>
    </row>
    <row r="98" spans="1:36" s="31" customFormat="1" ht="27" customHeight="1" x14ac:dyDescent="0.25">
      <c r="A98" s="5"/>
      <c r="B98" s="150"/>
      <c r="C98" s="313"/>
      <c r="D98" s="153"/>
      <c r="E98" s="300"/>
      <c r="F98" s="156"/>
      <c r="G98" s="248"/>
      <c r="H98" s="153"/>
      <c r="I98" s="267"/>
      <c r="J98" s="156"/>
      <c r="K98" s="153"/>
      <c r="L98" s="153"/>
      <c r="M98" s="309"/>
      <c r="N98" s="305"/>
      <c r="O98" s="156"/>
      <c r="P98" s="185"/>
      <c r="Q98" s="156"/>
      <c r="R98" s="57" t="s">
        <v>87</v>
      </c>
      <c r="S98" s="79">
        <v>0.5</v>
      </c>
      <c r="T98" s="64"/>
      <c r="U98" s="144">
        <v>26500000</v>
      </c>
      <c r="V98" s="156"/>
      <c r="W98" s="153"/>
      <c r="X98" s="272"/>
      <c r="Y98" s="210"/>
      <c r="Z98" s="341"/>
      <c r="AA98" s="5"/>
      <c r="AB98" s="5"/>
      <c r="AC98" s="5"/>
      <c r="AD98" s="5"/>
      <c r="AE98" s="5"/>
      <c r="AF98" s="5"/>
      <c r="AG98" s="6"/>
      <c r="AH98" s="6"/>
      <c r="AI98" s="6"/>
      <c r="AJ98" s="6"/>
    </row>
    <row r="99" spans="1:36" s="31" customFormat="1" ht="29.25" customHeight="1" x14ac:dyDescent="0.25">
      <c r="A99" s="5"/>
      <c r="B99" s="150"/>
      <c r="C99" s="313"/>
      <c r="D99" s="153"/>
      <c r="E99" s="300"/>
      <c r="F99" s="156"/>
      <c r="G99" s="248"/>
      <c r="H99" s="153"/>
      <c r="I99" s="267"/>
      <c r="J99" s="156"/>
      <c r="K99" s="153"/>
      <c r="L99" s="153"/>
      <c r="M99" s="309"/>
      <c r="N99" s="305"/>
      <c r="O99" s="156"/>
      <c r="P99" s="185"/>
      <c r="Q99" s="156"/>
      <c r="R99" s="57" t="s">
        <v>88</v>
      </c>
      <c r="S99" s="79">
        <v>0.5</v>
      </c>
      <c r="T99" s="64"/>
      <c r="U99" s="144">
        <v>30000000</v>
      </c>
      <c r="V99" s="156"/>
      <c r="W99" s="153"/>
      <c r="X99" s="272"/>
      <c r="Y99" s="210"/>
      <c r="Z99" s="341"/>
      <c r="AA99" s="5"/>
      <c r="AB99" s="5"/>
      <c r="AC99" s="5"/>
      <c r="AD99" s="5"/>
      <c r="AE99" s="5"/>
      <c r="AF99" s="5"/>
      <c r="AG99" s="6"/>
      <c r="AH99" s="6"/>
      <c r="AI99" s="6"/>
      <c r="AJ99" s="6"/>
    </row>
    <row r="100" spans="1:36" s="31" customFormat="1" ht="42" customHeight="1" x14ac:dyDescent="0.25">
      <c r="A100" s="5"/>
      <c r="B100" s="150"/>
      <c r="C100" s="313"/>
      <c r="D100" s="153"/>
      <c r="E100" s="300"/>
      <c r="F100" s="156"/>
      <c r="G100" s="248"/>
      <c r="H100" s="153"/>
      <c r="I100" s="267"/>
      <c r="J100" s="156"/>
      <c r="K100" s="153"/>
      <c r="L100" s="153"/>
      <c r="M100" s="309"/>
      <c r="N100" s="305"/>
      <c r="O100" s="156"/>
      <c r="P100" s="185"/>
      <c r="Q100" s="156"/>
      <c r="R100" s="125" t="s">
        <v>89</v>
      </c>
      <c r="S100" s="92">
        <v>0.35</v>
      </c>
      <c r="T100" s="67"/>
      <c r="U100" s="144"/>
      <c r="V100" s="156"/>
      <c r="W100" s="153"/>
      <c r="X100" s="272"/>
      <c r="Y100" s="210"/>
      <c r="Z100" s="341"/>
      <c r="AA100" s="5"/>
      <c r="AB100" s="5"/>
      <c r="AC100" s="5"/>
      <c r="AD100" s="39"/>
      <c r="AE100" s="39"/>
      <c r="AF100" s="5"/>
      <c r="AG100" s="6"/>
      <c r="AH100" s="6"/>
      <c r="AI100" s="6"/>
      <c r="AJ100" s="6"/>
    </row>
    <row r="101" spans="1:36" s="31" customFormat="1" ht="24" customHeight="1" x14ac:dyDescent="0.25">
      <c r="A101" s="5"/>
      <c r="B101" s="150"/>
      <c r="C101" s="313"/>
      <c r="D101" s="153"/>
      <c r="E101" s="300"/>
      <c r="F101" s="156"/>
      <c r="G101" s="248"/>
      <c r="H101" s="153"/>
      <c r="I101" s="267"/>
      <c r="J101" s="156"/>
      <c r="K101" s="153"/>
      <c r="L101" s="153"/>
      <c r="M101" s="309"/>
      <c r="N101" s="305"/>
      <c r="O101" s="156"/>
      <c r="P101" s="185"/>
      <c r="Q101" s="156"/>
      <c r="R101" s="57" t="s">
        <v>144</v>
      </c>
      <c r="S101" s="79">
        <v>0.3</v>
      </c>
      <c r="T101" s="64"/>
      <c r="U101" s="144">
        <v>35000000</v>
      </c>
      <c r="V101" s="156"/>
      <c r="W101" s="153"/>
      <c r="X101" s="272"/>
      <c r="Y101" s="210"/>
      <c r="Z101" s="341"/>
      <c r="AA101" s="5"/>
      <c r="AB101" s="5"/>
      <c r="AC101" s="5"/>
      <c r="AD101" s="5"/>
      <c r="AE101" s="5"/>
      <c r="AF101" s="5"/>
      <c r="AG101" s="6"/>
      <c r="AH101" s="6"/>
      <c r="AI101" s="6"/>
      <c r="AJ101" s="6"/>
    </row>
    <row r="102" spans="1:36" s="31" customFormat="1" ht="35.25" customHeight="1" x14ac:dyDescent="0.25">
      <c r="A102" s="5"/>
      <c r="B102" s="150"/>
      <c r="C102" s="313"/>
      <c r="D102" s="153"/>
      <c r="E102" s="300"/>
      <c r="F102" s="156"/>
      <c r="G102" s="248"/>
      <c r="H102" s="153"/>
      <c r="I102" s="267"/>
      <c r="J102" s="156"/>
      <c r="K102" s="153"/>
      <c r="L102" s="153"/>
      <c r="M102" s="309"/>
      <c r="N102" s="305"/>
      <c r="O102" s="156"/>
      <c r="P102" s="185"/>
      <c r="Q102" s="156"/>
      <c r="R102" s="63" t="s">
        <v>145</v>
      </c>
      <c r="S102" s="79">
        <v>0.3</v>
      </c>
      <c r="T102" s="64"/>
      <c r="U102" s="144">
        <f>24000000+20000000+25000000</f>
        <v>69000000</v>
      </c>
      <c r="V102" s="156"/>
      <c r="W102" s="153"/>
      <c r="X102" s="272"/>
      <c r="Y102" s="210"/>
      <c r="Z102" s="341"/>
      <c r="AA102" s="5"/>
      <c r="AB102" s="39"/>
      <c r="AC102" s="5"/>
      <c r="AD102" s="5"/>
      <c r="AE102" s="5"/>
      <c r="AF102" s="5"/>
      <c r="AG102" s="6"/>
      <c r="AH102" s="6"/>
      <c r="AI102" s="6"/>
      <c r="AJ102" s="6"/>
    </row>
    <row r="103" spans="1:36" s="31" customFormat="1" ht="21.75" customHeight="1" x14ac:dyDescent="0.25">
      <c r="A103" s="5"/>
      <c r="B103" s="150"/>
      <c r="C103" s="313"/>
      <c r="D103" s="153"/>
      <c r="E103" s="300"/>
      <c r="F103" s="156"/>
      <c r="G103" s="248"/>
      <c r="H103" s="153"/>
      <c r="I103" s="267"/>
      <c r="J103" s="156"/>
      <c r="K103" s="153"/>
      <c r="L103" s="153"/>
      <c r="M103" s="309"/>
      <c r="N103" s="305"/>
      <c r="O103" s="156"/>
      <c r="P103" s="185"/>
      <c r="Q103" s="156"/>
      <c r="R103" s="223" t="s">
        <v>117</v>
      </c>
      <c r="S103" s="337">
        <v>0.4</v>
      </c>
      <c r="T103" s="64"/>
      <c r="U103" s="219">
        <f>240505263+5455429</f>
        <v>245960692</v>
      </c>
      <c r="V103" s="156"/>
      <c r="W103" s="153"/>
      <c r="X103" s="272"/>
      <c r="Y103" s="210"/>
      <c r="Z103" s="341"/>
      <c r="AA103" s="5"/>
      <c r="AB103" s="5"/>
      <c r="AC103" s="5"/>
      <c r="AD103" s="5"/>
      <c r="AE103" s="5"/>
      <c r="AF103" s="5"/>
      <c r="AG103" s="6"/>
      <c r="AH103" s="6"/>
      <c r="AI103" s="6"/>
      <c r="AJ103" s="6"/>
    </row>
    <row r="104" spans="1:36" s="31" customFormat="1" ht="22.5" customHeight="1" x14ac:dyDescent="0.25">
      <c r="A104" s="5"/>
      <c r="B104" s="150"/>
      <c r="C104" s="313"/>
      <c r="D104" s="153"/>
      <c r="E104" s="300"/>
      <c r="F104" s="156"/>
      <c r="G104" s="248"/>
      <c r="H104" s="153"/>
      <c r="I104" s="267"/>
      <c r="J104" s="156"/>
      <c r="K104" s="153"/>
      <c r="L104" s="153"/>
      <c r="M104" s="309"/>
      <c r="N104" s="305"/>
      <c r="O104" s="156"/>
      <c r="P104" s="185"/>
      <c r="Q104" s="156"/>
      <c r="R104" s="224"/>
      <c r="S104" s="316"/>
      <c r="T104" s="67"/>
      <c r="U104" s="220"/>
      <c r="V104" s="156"/>
      <c r="W104" s="153"/>
      <c r="X104" s="272"/>
      <c r="Y104" s="210"/>
      <c r="Z104" s="341"/>
      <c r="AA104" s="5"/>
      <c r="AB104" s="5"/>
      <c r="AC104" s="6"/>
      <c r="AD104" s="6"/>
      <c r="AE104" s="6"/>
      <c r="AF104" s="6"/>
    </row>
    <row r="105" spans="1:36" s="31" customFormat="1" ht="48" customHeight="1" x14ac:dyDescent="0.25">
      <c r="A105" s="5"/>
      <c r="B105" s="150"/>
      <c r="C105" s="313"/>
      <c r="D105" s="153"/>
      <c r="E105" s="300"/>
      <c r="F105" s="156"/>
      <c r="G105" s="248"/>
      <c r="H105" s="153"/>
      <c r="I105" s="267"/>
      <c r="J105" s="156"/>
      <c r="K105" s="153"/>
      <c r="L105" s="153"/>
      <c r="M105" s="309"/>
      <c r="N105" s="305"/>
      <c r="O105" s="156"/>
      <c r="P105" s="185"/>
      <c r="Q105" s="156"/>
      <c r="R105" s="339"/>
      <c r="S105" s="338"/>
      <c r="T105" s="67"/>
      <c r="U105" s="221"/>
      <c r="V105" s="156"/>
      <c r="W105" s="153"/>
      <c r="X105" s="272"/>
      <c r="Y105" s="210"/>
      <c r="Z105" s="341"/>
      <c r="AA105" s="5"/>
      <c r="AB105" s="5"/>
      <c r="AC105" s="6"/>
      <c r="AD105" s="6"/>
      <c r="AE105" s="6"/>
      <c r="AF105" s="6"/>
    </row>
    <row r="106" spans="1:36" s="53" customFormat="1" ht="48" customHeight="1" x14ac:dyDescent="0.25">
      <c r="A106" s="5"/>
      <c r="B106" s="150"/>
      <c r="C106" s="313"/>
      <c r="D106" s="153"/>
      <c r="E106" s="300"/>
      <c r="F106" s="156"/>
      <c r="G106" s="248"/>
      <c r="H106" s="153"/>
      <c r="I106" s="267"/>
      <c r="J106" s="156"/>
      <c r="K106" s="153"/>
      <c r="L106" s="153"/>
      <c r="M106" s="309"/>
      <c r="N106" s="179"/>
      <c r="O106" s="156"/>
      <c r="P106" s="166"/>
      <c r="Q106" s="156"/>
      <c r="R106" s="349" t="s">
        <v>146</v>
      </c>
      <c r="S106" s="347">
        <v>0.35</v>
      </c>
      <c r="T106" s="109"/>
      <c r="U106" s="219">
        <f>35000000+35000000</f>
        <v>70000000</v>
      </c>
      <c r="V106" s="156"/>
      <c r="W106" s="153"/>
      <c r="X106" s="272"/>
      <c r="Y106" s="210"/>
      <c r="Z106" s="256"/>
      <c r="AA106" s="5"/>
      <c r="AB106" s="5"/>
      <c r="AC106" s="6"/>
      <c r="AD106" s="6"/>
      <c r="AE106" s="6"/>
      <c r="AF106" s="6"/>
    </row>
    <row r="107" spans="1:36" s="31" customFormat="1" ht="34.5" customHeight="1" thickBot="1" x14ac:dyDescent="0.3">
      <c r="A107" s="5"/>
      <c r="B107" s="151"/>
      <c r="C107" s="314"/>
      <c r="D107" s="154"/>
      <c r="E107" s="301"/>
      <c r="F107" s="157"/>
      <c r="G107" s="249"/>
      <c r="H107" s="154"/>
      <c r="I107" s="297"/>
      <c r="J107" s="157"/>
      <c r="K107" s="154"/>
      <c r="L107" s="154"/>
      <c r="M107" s="310"/>
      <c r="N107" s="311"/>
      <c r="O107" s="157"/>
      <c r="P107" s="186"/>
      <c r="Q107" s="157"/>
      <c r="R107" s="350"/>
      <c r="S107" s="348"/>
      <c r="T107" s="99"/>
      <c r="U107" s="346"/>
      <c r="V107" s="157"/>
      <c r="W107" s="154"/>
      <c r="X107" s="343"/>
      <c r="Y107" s="211"/>
      <c r="Z107" s="342"/>
      <c r="AA107" s="5"/>
      <c r="AB107" s="5"/>
      <c r="AC107" s="6"/>
      <c r="AD107" s="6"/>
      <c r="AE107" s="6"/>
      <c r="AF107" s="6"/>
    </row>
    <row r="108" spans="1:36" x14ac:dyDescent="0.25">
      <c r="A108" s="1"/>
      <c r="B108" s="5"/>
      <c r="C108" s="5"/>
      <c r="D108" s="5"/>
      <c r="E108" s="5"/>
      <c r="F108" s="19"/>
      <c r="G108" s="5"/>
      <c r="H108" s="18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6"/>
      <c r="AD108" s="6"/>
      <c r="AE108" s="6"/>
      <c r="AF108" s="6"/>
    </row>
    <row r="109" spans="1:36" x14ac:dyDescent="0.25">
      <c r="A109" s="1"/>
      <c r="B109" s="5"/>
      <c r="C109" s="5"/>
      <c r="D109" s="5"/>
      <c r="E109" s="5"/>
      <c r="F109" s="19"/>
      <c r="G109" s="5"/>
      <c r="H109" s="18"/>
      <c r="I109" s="5"/>
      <c r="J109" s="5"/>
      <c r="K109" s="5"/>
      <c r="L109" s="5"/>
      <c r="M109" s="5"/>
      <c r="N109" s="5"/>
      <c r="O109" s="5"/>
      <c r="P109" s="5"/>
      <c r="Q109" s="5"/>
      <c r="U109" s="39">
        <f>SUM(U13:U106)</f>
        <v>3282837228</v>
      </c>
      <c r="V109" s="5"/>
      <c r="W109" s="5"/>
      <c r="X109" s="5"/>
      <c r="Y109" s="5"/>
      <c r="Z109" s="5"/>
      <c r="AA109" s="5"/>
      <c r="AB109" s="5"/>
      <c r="AC109" s="6"/>
      <c r="AD109" s="6"/>
      <c r="AE109" s="6"/>
      <c r="AF109" s="6"/>
    </row>
    <row r="110" spans="1:36" x14ac:dyDescent="0.25">
      <c r="A110" s="1"/>
      <c r="B110" s="5"/>
      <c r="C110" s="5"/>
      <c r="D110" s="5"/>
      <c r="E110" s="5"/>
      <c r="F110" s="19"/>
      <c r="G110" s="5"/>
      <c r="H110" s="18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6"/>
      <c r="AD110" s="6"/>
      <c r="AE110" s="6"/>
      <c r="AF110" s="6"/>
    </row>
    <row r="111" spans="1:36" x14ac:dyDescent="0.25">
      <c r="A111" s="1"/>
      <c r="B111" s="5"/>
      <c r="C111" s="5"/>
      <c r="D111" s="5"/>
      <c r="E111" s="5"/>
      <c r="F111" s="19"/>
      <c r="G111" s="5"/>
      <c r="H111" s="18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148"/>
      <c r="T111" s="5"/>
      <c r="U111" s="5"/>
      <c r="V111" s="5"/>
      <c r="W111" s="5"/>
      <c r="X111" s="5"/>
      <c r="Y111" s="5"/>
      <c r="Z111" s="5"/>
      <c r="AA111" s="5"/>
      <c r="AB111" s="5"/>
      <c r="AC111" s="6"/>
      <c r="AD111" s="6"/>
      <c r="AE111" s="6"/>
      <c r="AF111" s="6"/>
    </row>
    <row r="112" spans="1:36" x14ac:dyDescent="0.25">
      <c r="A112" s="1"/>
      <c r="B112" s="5"/>
      <c r="C112" s="5"/>
      <c r="D112" s="5"/>
      <c r="E112" s="5"/>
      <c r="F112" s="19"/>
      <c r="G112" s="5"/>
      <c r="H112" s="18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148"/>
      <c r="T112" s="5"/>
      <c r="U112" s="39"/>
      <c r="V112" s="5"/>
      <c r="W112" s="5"/>
      <c r="X112" s="5"/>
      <c r="Y112" s="5"/>
      <c r="Z112" s="5"/>
      <c r="AA112" s="5"/>
      <c r="AB112" s="5"/>
      <c r="AC112" s="6"/>
      <c r="AD112" s="6"/>
      <c r="AE112" s="6"/>
      <c r="AF112" s="6"/>
    </row>
    <row r="113" spans="1:32" x14ac:dyDescent="0.25">
      <c r="A113" s="1"/>
      <c r="B113" s="5"/>
      <c r="C113" s="5"/>
      <c r="D113" s="5"/>
      <c r="E113" s="5"/>
      <c r="F113" s="19"/>
      <c r="G113" s="5"/>
      <c r="H113" s="18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148"/>
      <c r="T113" s="5"/>
      <c r="U113" s="39"/>
      <c r="V113" s="5"/>
      <c r="W113" s="5"/>
      <c r="X113" s="5"/>
      <c r="Y113" s="5"/>
      <c r="Z113" s="5"/>
      <c r="AA113" s="5"/>
      <c r="AB113" s="5"/>
      <c r="AC113" s="6"/>
      <c r="AD113" s="6"/>
      <c r="AE113" s="6"/>
      <c r="AF113" s="6"/>
    </row>
    <row r="114" spans="1:32" x14ac:dyDescent="0.25">
      <c r="A114" s="1"/>
      <c r="B114" s="5"/>
      <c r="C114" s="5"/>
      <c r="D114" s="5"/>
      <c r="E114" s="5"/>
      <c r="F114" s="19"/>
      <c r="G114" s="5"/>
      <c r="H114" s="18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6"/>
      <c r="AD114" s="6"/>
      <c r="AE114" s="6"/>
      <c r="AF114" s="6"/>
    </row>
    <row r="115" spans="1:32" x14ac:dyDescent="0.25">
      <c r="A115" s="1"/>
      <c r="B115" s="5"/>
      <c r="C115" s="5"/>
      <c r="D115" s="5"/>
      <c r="E115" s="5"/>
      <c r="F115" s="19"/>
      <c r="G115" s="5"/>
      <c r="H115" s="18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6"/>
      <c r="AD115" s="6"/>
      <c r="AE115" s="6"/>
      <c r="AF115" s="6"/>
    </row>
    <row r="116" spans="1:32" x14ac:dyDescent="0.25">
      <c r="A116" s="1"/>
      <c r="B116" s="5"/>
      <c r="C116" s="5"/>
      <c r="D116" s="5"/>
      <c r="E116" s="5"/>
      <c r="F116" s="19"/>
      <c r="G116" s="5"/>
      <c r="H116" s="18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6"/>
      <c r="AD116" s="6"/>
      <c r="AE116" s="6"/>
      <c r="AF116" s="6"/>
    </row>
    <row r="117" spans="1:32" x14ac:dyDescent="0.25">
      <c r="A117" s="1"/>
      <c r="B117" s="5"/>
      <c r="C117" s="5"/>
      <c r="D117" s="5"/>
      <c r="E117" s="5"/>
      <c r="F117" s="19"/>
      <c r="G117" s="5"/>
      <c r="H117" s="18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6"/>
      <c r="AD117" s="6"/>
      <c r="AE117" s="6"/>
      <c r="AF117" s="6"/>
    </row>
    <row r="118" spans="1:32" x14ac:dyDescent="0.25">
      <c r="A118" s="1"/>
      <c r="B118" s="5"/>
      <c r="C118" s="5"/>
      <c r="D118" s="5"/>
      <c r="E118" s="5"/>
      <c r="F118" s="19"/>
      <c r="G118" s="5"/>
      <c r="H118" s="18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6"/>
      <c r="AD118" s="6"/>
      <c r="AE118" s="6"/>
      <c r="AF118" s="6"/>
    </row>
    <row r="119" spans="1:32" x14ac:dyDescent="0.25">
      <c r="A119" s="1"/>
      <c r="B119" s="5"/>
      <c r="C119" s="5"/>
      <c r="D119" s="5"/>
      <c r="E119" s="5"/>
      <c r="F119" s="19"/>
      <c r="G119" s="5"/>
      <c r="H119" s="18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6"/>
      <c r="AD119" s="6"/>
      <c r="AE119" s="6"/>
      <c r="AF119" s="6"/>
    </row>
    <row r="120" spans="1:32" x14ac:dyDescent="0.25">
      <c r="A120" s="1"/>
      <c r="B120" s="5"/>
      <c r="C120" s="5"/>
      <c r="D120" s="5"/>
      <c r="E120" s="5"/>
      <c r="F120" s="19"/>
      <c r="G120" s="5"/>
      <c r="H120" s="18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6"/>
      <c r="AD120" s="6"/>
      <c r="AE120" s="6"/>
      <c r="AF120" s="6"/>
    </row>
    <row r="121" spans="1:32" x14ac:dyDescent="0.25">
      <c r="A121" s="1"/>
      <c r="B121" s="5"/>
      <c r="C121" s="5"/>
      <c r="D121" s="5"/>
      <c r="E121" s="5"/>
      <c r="F121" s="19"/>
      <c r="G121" s="5"/>
      <c r="H121" s="18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6"/>
      <c r="AD121" s="6"/>
      <c r="AE121" s="6"/>
      <c r="AF121" s="6"/>
    </row>
    <row r="122" spans="1:32" x14ac:dyDescent="0.25">
      <c r="A122" s="1"/>
      <c r="B122" s="5"/>
      <c r="C122" s="5"/>
      <c r="D122" s="5"/>
      <c r="E122" s="5"/>
      <c r="F122" s="19"/>
      <c r="G122" s="5"/>
      <c r="H122" s="18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6"/>
      <c r="AD122" s="6"/>
      <c r="AE122" s="6"/>
      <c r="AF122" s="6"/>
    </row>
    <row r="123" spans="1:32" x14ac:dyDescent="0.25">
      <c r="A123" s="1"/>
      <c r="B123" s="5"/>
      <c r="C123" s="5"/>
      <c r="D123" s="5"/>
      <c r="E123" s="5"/>
      <c r="F123" s="19"/>
      <c r="G123" s="5"/>
      <c r="H123" s="18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6"/>
      <c r="AD123" s="6"/>
      <c r="AE123" s="6"/>
      <c r="AF123" s="6"/>
    </row>
    <row r="124" spans="1:32" x14ac:dyDescent="0.25">
      <c r="A124" s="1"/>
      <c r="B124" s="5"/>
      <c r="C124" s="5"/>
      <c r="D124" s="5"/>
      <c r="E124" s="5"/>
      <c r="F124" s="19"/>
      <c r="G124" s="5"/>
      <c r="H124" s="18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6"/>
      <c r="AD124" s="6"/>
      <c r="AE124" s="6"/>
      <c r="AF124" s="6"/>
    </row>
    <row r="125" spans="1:32" x14ac:dyDescent="0.25">
      <c r="A125" s="1"/>
      <c r="B125" s="5"/>
      <c r="C125" s="5"/>
      <c r="D125" s="5"/>
      <c r="E125" s="5"/>
      <c r="F125" s="19"/>
      <c r="G125" s="5"/>
      <c r="H125" s="18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6"/>
      <c r="AD125" s="6"/>
      <c r="AE125" s="6"/>
      <c r="AF125" s="6"/>
    </row>
    <row r="126" spans="1:32" x14ac:dyDescent="0.25">
      <c r="A126" s="1"/>
      <c r="B126" s="5"/>
      <c r="C126" s="5"/>
      <c r="D126" s="5"/>
      <c r="E126" s="5"/>
      <c r="F126" s="19"/>
      <c r="G126" s="5"/>
      <c r="H126" s="18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6"/>
      <c r="AD126" s="6"/>
      <c r="AE126" s="6"/>
      <c r="AF126" s="6"/>
    </row>
    <row r="127" spans="1:32" x14ac:dyDescent="0.25">
      <c r="A127" s="1"/>
      <c r="B127" s="5"/>
      <c r="C127" s="5"/>
      <c r="D127" s="5"/>
      <c r="E127" s="5"/>
      <c r="F127" s="19"/>
      <c r="G127" s="5"/>
      <c r="H127" s="18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6"/>
      <c r="AD127" s="6"/>
      <c r="AE127" s="6"/>
      <c r="AF127" s="6"/>
    </row>
    <row r="128" spans="1:32" x14ac:dyDescent="0.25">
      <c r="A128" s="1"/>
      <c r="B128" s="5"/>
      <c r="C128" s="5"/>
      <c r="D128" s="5"/>
      <c r="E128" s="5"/>
      <c r="F128" s="19"/>
      <c r="G128" s="5"/>
      <c r="H128" s="18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6"/>
      <c r="AD128" s="6"/>
      <c r="AE128" s="6"/>
      <c r="AF128" s="6"/>
    </row>
    <row r="129" spans="1:32" x14ac:dyDescent="0.25">
      <c r="A129" s="1"/>
      <c r="B129" s="5"/>
      <c r="C129" s="5"/>
      <c r="D129" s="5"/>
      <c r="E129" s="5"/>
      <c r="F129" s="19"/>
      <c r="G129" s="5"/>
      <c r="H129" s="18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6"/>
      <c r="AD129" s="6"/>
      <c r="AE129" s="6"/>
      <c r="AF129" s="6"/>
    </row>
    <row r="130" spans="1:32" x14ac:dyDescent="0.25">
      <c r="A130" s="1"/>
      <c r="B130" s="5"/>
      <c r="C130" s="5"/>
      <c r="D130" s="5"/>
      <c r="E130" s="5"/>
      <c r="F130" s="19"/>
      <c r="G130" s="5"/>
      <c r="H130" s="18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6"/>
      <c r="AD130" s="6"/>
      <c r="AE130" s="6"/>
      <c r="AF130" s="6"/>
    </row>
    <row r="131" spans="1:32" x14ac:dyDescent="0.25">
      <c r="A131" s="1"/>
      <c r="B131" s="5"/>
      <c r="C131" s="5"/>
      <c r="D131" s="5"/>
      <c r="E131" s="5"/>
      <c r="F131" s="19"/>
      <c r="G131" s="5"/>
      <c r="H131" s="18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6"/>
      <c r="AD131" s="6"/>
      <c r="AE131" s="6"/>
      <c r="AF131" s="6"/>
    </row>
    <row r="132" spans="1:32" x14ac:dyDescent="0.25">
      <c r="A132" s="1"/>
      <c r="B132" s="5"/>
      <c r="C132" s="5"/>
      <c r="D132" s="5"/>
      <c r="E132" s="5"/>
      <c r="F132" s="19"/>
      <c r="G132" s="5"/>
      <c r="H132" s="18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6"/>
      <c r="AD132" s="6"/>
      <c r="AE132" s="6"/>
      <c r="AF132" s="6"/>
    </row>
    <row r="133" spans="1:32" x14ac:dyDescent="0.25">
      <c r="A133" s="1"/>
      <c r="B133" s="5"/>
      <c r="C133" s="5"/>
      <c r="D133" s="5"/>
      <c r="E133" s="5"/>
      <c r="F133" s="19"/>
      <c r="G133" s="5"/>
      <c r="H133" s="18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6"/>
      <c r="AD133" s="6"/>
      <c r="AE133" s="6"/>
      <c r="AF133" s="6"/>
    </row>
    <row r="134" spans="1:32" x14ac:dyDescent="0.25">
      <c r="A134" s="1"/>
      <c r="B134" s="5"/>
      <c r="C134" s="5"/>
      <c r="D134" s="5"/>
      <c r="E134" s="5"/>
      <c r="F134" s="19"/>
      <c r="G134" s="5"/>
      <c r="H134" s="18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6"/>
      <c r="AD134" s="6"/>
      <c r="AE134" s="6"/>
      <c r="AF134" s="6"/>
    </row>
    <row r="135" spans="1:32" x14ac:dyDescent="0.25">
      <c r="A135" s="1"/>
      <c r="B135" s="5"/>
      <c r="C135" s="5"/>
      <c r="D135" s="5"/>
      <c r="E135" s="5"/>
      <c r="F135" s="19"/>
      <c r="G135" s="5"/>
      <c r="H135" s="18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6"/>
      <c r="AD135" s="6"/>
      <c r="AE135" s="6"/>
      <c r="AF135" s="6"/>
    </row>
    <row r="136" spans="1:32" x14ac:dyDescent="0.25">
      <c r="A136" s="1"/>
      <c r="B136" s="5"/>
      <c r="C136" s="5"/>
      <c r="D136" s="5"/>
      <c r="E136" s="5"/>
      <c r="F136" s="19"/>
      <c r="G136" s="5"/>
      <c r="H136" s="18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6"/>
      <c r="AD136" s="6"/>
      <c r="AE136" s="6"/>
      <c r="AF136" s="6"/>
    </row>
    <row r="137" spans="1:32" x14ac:dyDescent="0.25">
      <c r="A137" s="1"/>
      <c r="B137" s="5"/>
      <c r="C137" s="5"/>
      <c r="D137" s="5"/>
      <c r="E137" s="5"/>
      <c r="F137" s="19"/>
      <c r="G137" s="5"/>
      <c r="H137" s="18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6"/>
      <c r="AD137" s="6"/>
      <c r="AE137" s="6"/>
      <c r="AF137" s="6"/>
    </row>
    <row r="138" spans="1:32" x14ac:dyDescent="0.25">
      <c r="A138" s="1"/>
      <c r="B138" s="5"/>
      <c r="C138" s="5"/>
      <c r="D138" s="5"/>
      <c r="E138" s="5"/>
      <c r="F138" s="19"/>
      <c r="G138" s="5"/>
      <c r="H138" s="18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6"/>
      <c r="AD138" s="6"/>
      <c r="AE138" s="6"/>
      <c r="AF138" s="6"/>
    </row>
    <row r="139" spans="1:32" x14ac:dyDescent="0.25">
      <c r="A139" s="1"/>
      <c r="B139" s="5"/>
      <c r="C139" s="5"/>
      <c r="D139" s="5"/>
      <c r="E139" s="5"/>
      <c r="F139" s="19"/>
      <c r="G139" s="5"/>
      <c r="H139" s="18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6"/>
      <c r="AD139" s="6"/>
      <c r="AE139" s="6"/>
      <c r="AF139" s="6"/>
    </row>
    <row r="140" spans="1:32" x14ac:dyDescent="0.25">
      <c r="A140" s="1"/>
      <c r="B140" s="5"/>
      <c r="C140" s="5"/>
      <c r="D140" s="5"/>
      <c r="E140" s="5"/>
      <c r="F140" s="19"/>
      <c r="G140" s="5"/>
      <c r="H140" s="18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6"/>
      <c r="AD140" s="6"/>
      <c r="AE140" s="6"/>
      <c r="AF140" s="6"/>
    </row>
    <row r="141" spans="1:32" x14ac:dyDescent="0.25">
      <c r="A141" s="1"/>
      <c r="B141" s="5"/>
      <c r="C141" s="5"/>
      <c r="D141" s="5"/>
      <c r="E141" s="5"/>
      <c r="F141" s="19"/>
      <c r="G141" s="5"/>
      <c r="H141" s="18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6"/>
      <c r="AD141" s="6"/>
      <c r="AE141" s="6"/>
      <c r="AF141" s="6"/>
    </row>
    <row r="142" spans="1:32" x14ac:dyDescent="0.25">
      <c r="A142" s="1"/>
      <c r="B142" s="5"/>
      <c r="C142" s="5"/>
      <c r="D142" s="5"/>
      <c r="E142" s="5"/>
      <c r="F142" s="19"/>
      <c r="G142" s="5"/>
      <c r="H142" s="18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6"/>
      <c r="AD142" s="6"/>
      <c r="AE142" s="6"/>
      <c r="AF142" s="6"/>
    </row>
    <row r="143" spans="1:32" x14ac:dyDescent="0.25">
      <c r="A143" s="1"/>
      <c r="B143" s="5"/>
      <c r="C143" s="5"/>
      <c r="D143" s="5"/>
      <c r="E143" s="5"/>
      <c r="F143" s="19"/>
      <c r="G143" s="5"/>
      <c r="H143" s="18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6"/>
      <c r="AD143" s="6"/>
      <c r="AE143" s="6"/>
      <c r="AF143" s="6"/>
    </row>
    <row r="144" spans="1:32" x14ac:dyDescent="0.25">
      <c r="A144" s="1"/>
      <c r="B144" s="5"/>
      <c r="C144" s="5"/>
      <c r="D144" s="5"/>
      <c r="E144" s="5"/>
      <c r="F144" s="19"/>
      <c r="G144" s="5"/>
      <c r="H144" s="18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6"/>
      <c r="AD144" s="6"/>
      <c r="AE144" s="6"/>
      <c r="AF144" s="6"/>
    </row>
    <row r="145" spans="1:32" x14ac:dyDescent="0.25">
      <c r="A145" s="1"/>
      <c r="B145" s="5"/>
      <c r="C145" s="5"/>
      <c r="D145" s="5"/>
      <c r="E145" s="5"/>
      <c r="F145" s="19"/>
      <c r="G145" s="5"/>
      <c r="H145" s="18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6"/>
      <c r="AD145" s="6"/>
      <c r="AE145" s="6"/>
      <c r="AF145" s="6"/>
    </row>
    <row r="146" spans="1:32" x14ac:dyDescent="0.25">
      <c r="A146" s="1"/>
      <c r="B146" s="5"/>
      <c r="C146" s="5"/>
      <c r="D146" s="5"/>
      <c r="E146" s="5"/>
      <c r="F146" s="19"/>
      <c r="G146" s="5"/>
      <c r="H146" s="18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6"/>
      <c r="AD146" s="6"/>
      <c r="AE146" s="6"/>
      <c r="AF146" s="6"/>
    </row>
    <row r="147" spans="1:32" x14ac:dyDescent="0.25">
      <c r="A147" s="1"/>
      <c r="B147" s="5"/>
      <c r="C147" s="5"/>
      <c r="D147" s="5"/>
      <c r="E147" s="5"/>
      <c r="F147" s="19"/>
      <c r="G147" s="5"/>
      <c r="H147" s="18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6"/>
      <c r="AD147" s="6"/>
      <c r="AE147" s="6"/>
      <c r="AF147" s="6"/>
    </row>
    <row r="148" spans="1:32" x14ac:dyDescent="0.25">
      <c r="A148" s="1"/>
      <c r="B148" s="5"/>
      <c r="C148" s="5"/>
      <c r="D148" s="5"/>
      <c r="E148" s="5"/>
      <c r="F148" s="19"/>
      <c r="G148" s="5"/>
      <c r="H148" s="18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6"/>
      <c r="AD148" s="6"/>
      <c r="AE148" s="6"/>
      <c r="AF148" s="6"/>
    </row>
    <row r="149" spans="1:32" x14ac:dyDescent="0.25">
      <c r="A149" s="1"/>
      <c r="B149" s="5"/>
      <c r="C149" s="5"/>
      <c r="D149" s="5"/>
      <c r="E149" s="5"/>
      <c r="F149" s="19"/>
      <c r="G149" s="5"/>
      <c r="H149" s="18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6"/>
      <c r="AD149" s="6"/>
      <c r="AE149" s="6"/>
      <c r="AF149" s="6"/>
    </row>
    <row r="150" spans="1:32" x14ac:dyDescent="0.25">
      <c r="A150" s="1"/>
      <c r="B150" s="5"/>
      <c r="C150" s="5"/>
      <c r="D150" s="5"/>
      <c r="E150" s="5"/>
      <c r="F150" s="19"/>
      <c r="G150" s="5"/>
      <c r="H150" s="18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6"/>
      <c r="AD150" s="6"/>
      <c r="AE150" s="6"/>
      <c r="AF150" s="6"/>
    </row>
    <row r="151" spans="1:32" x14ac:dyDescent="0.25">
      <c r="A151" s="1"/>
      <c r="B151" s="5"/>
      <c r="C151" s="5"/>
      <c r="D151" s="5"/>
      <c r="E151" s="5"/>
      <c r="F151" s="19"/>
      <c r="G151" s="5"/>
      <c r="H151" s="18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6"/>
      <c r="AD151" s="6"/>
      <c r="AE151" s="6"/>
      <c r="AF151" s="6"/>
    </row>
    <row r="152" spans="1:32" x14ac:dyDescent="0.25">
      <c r="A152" s="1"/>
      <c r="B152" s="5"/>
      <c r="C152" s="5"/>
      <c r="D152" s="5"/>
      <c r="E152" s="5"/>
      <c r="F152" s="19"/>
      <c r="G152" s="5"/>
      <c r="H152" s="18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6"/>
      <c r="AD152" s="6"/>
      <c r="AE152" s="6"/>
      <c r="AF152" s="6"/>
    </row>
    <row r="153" spans="1:32" x14ac:dyDescent="0.25">
      <c r="A153" s="1"/>
      <c r="B153" s="5"/>
      <c r="C153" s="5"/>
      <c r="D153" s="5"/>
      <c r="E153" s="5"/>
      <c r="F153" s="19"/>
      <c r="G153" s="5"/>
      <c r="H153" s="18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6"/>
      <c r="AD153" s="6"/>
      <c r="AE153" s="6"/>
      <c r="AF153" s="6"/>
    </row>
    <row r="154" spans="1:32" x14ac:dyDescent="0.25">
      <c r="A154" s="1"/>
      <c r="B154" s="5"/>
      <c r="C154" s="5"/>
      <c r="D154" s="5"/>
      <c r="E154" s="5"/>
      <c r="F154" s="19"/>
      <c r="G154" s="5"/>
      <c r="H154" s="18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6"/>
      <c r="AD154" s="6"/>
      <c r="AE154" s="6"/>
      <c r="AF154" s="6"/>
    </row>
    <row r="155" spans="1:32" x14ac:dyDescent="0.25">
      <c r="A155" s="1"/>
      <c r="B155" s="5"/>
      <c r="C155" s="5"/>
      <c r="D155" s="5"/>
      <c r="E155" s="5"/>
      <c r="F155" s="19"/>
      <c r="G155" s="5"/>
      <c r="H155" s="18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6"/>
      <c r="AD155" s="6"/>
      <c r="AE155" s="6"/>
      <c r="AF155" s="6"/>
    </row>
    <row r="156" spans="1:32" x14ac:dyDescent="0.25">
      <c r="A156" s="1"/>
      <c r="B156" s="5"/>
      <c r="C156" s="5"/>
      <c r="D156" s="5"/>
      <c r="E156" s="5"/>
      <c r="F156" s="19"/>
      <c r="G156" s="5"/>
      <c r="H156" s="18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6"/>
      <c r="AD156" s="6"/>
      <c r="AE156" s="6"/>
      <c r="AF156" s="6"/>
    </row>
    <row r="157" spans="1:32" x14ac:dyDescent="0.25">
      <c r="A157" s="1"/>
      <c r="B157" s="5"/>
      <c r="C157" s="5"/>
      <c r="D157" s="5"/>
      <c r="E157" s="5"/>
      <c r="F157" s="19"/>
      <c r="G157" s="5"/>
      <c r="H157" s="18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6"/>
      <c r="AD157" s="6"/>
      <c r="AE157" s="6"/>
      <c r="AF157" s="6"/>
    </row>
    <row r="158" spans="1:32" x14ac:dyDescent="0.25">
      <c r="A158" s="1"/>
      <c r="B158" s="5"/>
      <c r="C158" s="5"/>
      <c r="D158" s="5"/>
      <c r="E158" s="5"/>
      <c r="F158" s="19"/>
      <c r="G158" s="5"/>
      <c r="H158" s="18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6"/>
      <c r="AD158" s="6"/>
      <c r="AE158" s="6"/>
      <c r="AF158" s="6"/>
    </row>
    <row r="159" spans="1:32" x14ac:dyDescent="0.25">
      <c r="A159" s="1"/>
      <c r="B159" s="5"/>
      <c r="C159" s="5"/>
      <c r="D159" s="5"/>
      <c r="E159" s="5"/>
      <c r="F159" s="19"/>
      <c r="G159" s="5"/>
      <c r="H159" s="18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6"/>
      <c r="AD159" s="6"/>
      <c r="AE159" s="6"/>
      <c r="AF159" s="6"/>
    </row>
    <row r="160" spans="1:32" x14ac:dyDescent="0.25">
      <c r="A160" s="1"/>
      <c r="B160" s="5"/>
      <c r="C160" s="5"/>
      <c r="D160" s="5"/>
      <c r="E160" s="5"/>
      <c r="F160" s="19"/>
      <c r="G160" s="5"/>
      <c r="H160" s="18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6"/>
      <c r="AD160" s="6"/>
      <c r="AE160" s="6"/>
      <c r="AF160" s="6"/>
    </row>
    <row r="161" spans="1:32" x14ac:dyDescent="0.25">
      <c r="A161" s="1"/>
      <c r="B161" s="5"/>
      <c r="C161" s="5"/>
      <c r="D161" s="5"/>
      <c r="E161" s="5"/>
      <c r="F161" s="19"/>
      <c r="G161" s="5"/>
      <c r="H161" s="18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6"/>
      <c r="AD161" s="6"/>
      <c r="AE161" s="6"/>
      <c r="AF161" s="6"/>
    </row>
    <row r="162" spans="1:32" x14ac:dyDescent="0.25">
      <c r="A162" s="1"/>
      <c r="B162" s="5"/>
      <c r="C162" s="5"/>
      <c r="D162" s="5"/>
      <c r="E162" s="5"/>
      <c r="F162" s="19"/>
      <c r="G162" s="5"/>
      <c r="H162" s="18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6"/>
      <c r="AD162" s="6"/>
      <c r="AE162" s="6"/>
      <c r="AF162" s="6"/>
    </row>
    <row r="163" spans="1:32" x14ac:dyDescent="0.25">
      <c r="A163" s="1"/>
      <c r="B163" s="5"/>
      <c r="C163" s="5"/>
      <c r="D163" s="5"/>
      <c r="E163" s="5"/>
      <c r="F163" s="19"/>
      <c r="G163" s="5"/>
      <c r="H163" s="18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6"/>
      <c r="AD163" s="6"/>
      <c r="AE163" s="6"/>
      <c r="AF163" s="6"/>
    </row>
    <row r="164" spans="1:32" x14ac:dyDescent="0.25">
      <c r="A164" s="1"/>
      <c r="B164" s="5"/>
      <c r="C164" s="5"/>
      <c r="D164" s="5"/>
      <c r="E164" s="5"/>
      <c r="F164" s="19"/>
      <c r="G164" s="5"/>
      <c r="H164" s="18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6"/>
      <c r="AD164" s="6"/>
      <c r="AE164" s="6"/>
      <c r="AF164" s="6"/>
    </row>
    <row r="165" spans="1:32" x14ac:dyDescent="0.25">
      <c r="A165" s="1"/>
      <c r="B165" s="5"/>
      <c r="C165" s="5"/>
      <c r="D165" s="5"/>
      <c r="E165" s="5"/>
      <c r="F165" s="19"/>
      <c r="G165" s="5"/>
      <c r="H165" s="18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6"/>
      <c r="AD165" s="6"/>
      <c r="AE165" s="6"/>
      <c r="AF165" s="6"/>
    </row>
    <row r="166" spans="1:32" x14ac:dyDescent="0.25">
      <c r="A166" s="1"/>
      <c r="B166" s="5"/>
      <c r="C166" s="5"/>
      <c r="D166" s="5"/>
      <c r="E166" s="5"/>
      <c r="F166" s="19"/>
      <c r="G166" s="5"/>
      <c r="H166" s="18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6"/>
      <c r="AD166" s="6"/>
      <c r="AE166" s="6"/>
      <c r="AF166" s="6"/>
    </row>
    <row r="167" spans="1:32" x14ac:dyDescent="0.25">
      <c r="A167" s="1"/>
      <c r="B167" s="5"/>
      <c r="C167" s="5"/>
      <c r="D167" s="5"/>
      <c r="E167" s="5"/>
      <c r="F167" s="19"/>
      <c r="G167" s="5"/>
      <c r="H167" s="18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6"/>
      <c r="AD167" s="6"/>
      <c r="AE167" s="6"/>
      <c r="AF167" s="6"/>
    </row>
    <row r="168" spans="1:32" x14ac:dyDescent="0.25">
      <c r="A168" s="1"/>
      <c r="B168" s="5"/>
      <c r="C168" s="5"/>
      <c r="D168" s="5"/>
      <c r="E168" s="5"/>
      <c r="F168" s="19"/>
      <c r="G168" s="5"/>
      <c r="H168" s="18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6"/>
      <c r="AD168" s="6"/>
      <c r="AE168" s="6"/>
      <c r="AF168" s="6"/>
    </row>
    <row r="169" spans="1:32" x14ac:dyDescent="0.25">
      <c r="A169" s="1"/>
      <c r="B169" s="5"/>
      <c r="C169" s="5"/>
      <c r="D169" s="5"/>
      <c r="E169" s="5"/>
      <c r="F169" s="19"/>
      <c r="G169" s="5"/>
      <c r="H169" s="18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6"/>
      <c r="AD169" s="6"/>
      <c r="AE169" s="6"/>
      <c r="AF169" s="6"/>
    </row>
    <row r="170" spans="1:32" x14ac:dyDescent="0.25">
      <c r="A170" s="1"/>
      <c r="B170" s="5"/>
      <c r="C170" s="5"/>
      <c r="D170" s="5"/>
      <c r="E170" s="5"/>
      <c r="F170" s="19"/>
      <c r="G170" s="5"/>
      <c r="H170" s="18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6"/>
      <c r="AD170" s="6"/>
      <c r="AE170" s="6"/>
      <c r="AF170" s="6"/>
    </row>
    <row r="171" spans="1:32" x14ac:dyDescent="0.25">
      <c r="A171" s="1"/>
      <c r="B171" s="5"/>
      <c r="C171" s="5"/>
      <c r="D171" s="5"/>
      <c r="E171" s="5"/>
      <c r="F171" s="19"/>
      <c r="G171" s="5"/>
      <c r="H171" s="18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6"/>
      <c r="AD171" s="6"/>
      <c r="AE171" s="6"/>
      <c r="AF171" s="6"/>
    </row>
    <row r="172" spans="1:32" x14ac:dyDescent="0.25">
      <c r="A172" s="1"/>
      <c r="B172" s="5"/>
      <c r="C172" s="5"/>
      <c r="D172" s="5"/>
      <c r="E172" s="5"/>
      <c r="F172" s="19"/>
      <c r="G172" s="5"/>
      <c r="H172" s="18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6"/>
      <c r="AD172" s="6"/>
      <c r="AE172" s="6"/>
      <c r="AF172" s="6"/>
    </row>
    <row r="173" spans="1:32" x14ac:dyDescent="0.25">
      <c r="A173" s="1"/>
      <c r="B173" s="5"/>
      <c r="C173" s="5"/>
      <c r="D173" s="5"/>
      <c r="E173" s="5"/>
      <c r="F173" s="19"/>
      <c r="G173" s="5"/>
      <c r="H173" s="18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6"/>
      <c r="AD173" s="6"/>
      <c r="AE173" s="6"/>
      <c r="AF173" s="6"/>
    </row>
    <row r="174" spans="1:32" x14ac:dyDescent="0.25">
      <c r="A174" s="1"/>
      <c r="B174" s="5"/>
      <c r="C174" s="5"/>
      <c r="D174" s="5"/>
      <c r="E174" s="5"/>
      <c r="F174" s="19"/>
      <c r="G174" s="5"/>
      <c r="H174" s="18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6"/>
      <c r="AD174" s="6"/>
      <c r="AE174" s="6"/>
      <c r="AF174" s="6"/>
    </row>
    <row r="175" spans="1:32" x14ac:dyDescent="0.25">
      <c r="A175" s="1"/>
      <c r="B175" s="5"/>
      <c r="C175" s="5"/>
      <c r="D175" s="5"/>
      <c r="E175" s="5"/>
      <c r="F175" s="19"/>
      <c r="G175" s="5"/>
      <c r="H175" s="18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6"/>
      <c r="AD175" s="6"/>
      <c r="AE175" s="6"/>
      <c r="AF175" s="6"/>
    </row>
    <row r="176" spans="1:32" x14ac:dyDescent="0.25">
      <c r="A176" s="1"/>
      <c r="B176" s="5"/>
      <c r="C176" s="5"/>
      <c r="D176" s="5"/>
      <c r="E176" s="5"/>
      <c r="F176" s="19"/>
      <c r="G176" s="5"/>
      <c r="H176" s="18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6"/>
      <c r="AD176" s="6"/>
      <c r="AE176" s="6"/>
      <c r="AF176" s="6"/>
    </row>
    <row r="177" spans="1:32" x14ac:dyDescent="0.25">
      <c r="A177" s="1"/>
      <c r="B177" s="5"/>
      <c r="C177" s="5"/>
      <c r="D177" s="5"/>
      <c r="E177" s="5"/>
      <c r="F177" s="19"/>
      <c r="G177" s="5"/>
      <c r="H177" s="18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6"/>
      <c r="AD177" s="6"/>
      <c r="AE177" s="6"/>
      <c r="AF177" s="6"/>
    </row>
    <row r="178" spans="1:32" x14ac:dyDescent="0.25">
      <c r="A178" s="1"/>
      <c r="B178" s="5"/>
      <c r="C178" s="5"/>
      <c r="D178" s="5"/>
      <c r="E178" s="5"/>
      <c r="F178" s="19"/>
      <c r="G178" s="5"/>
      <c r="H178" s="18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6"/>
      <c r="AD178" s="6"/>
      <c r="AE178" s="6"/>
      <c r="AF178" s="6"/>
    </row>
    <row r="179" spans="1:32" x14ac:dyDescent="0.25">
      <c r="A179" s="1"/>
      <c r="B179" s="5"/>
      <c r="C179" s="5"/>
      <c r="D179" s="5"/>
      <c r="E179" s="5"/>
      <c r="F179" s="19"/>
      <c r="G179" s="5"/>
      <c r="H179" s="18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6"/>
      <c r="AD179" s="6"/>
      <c r="AE179" s="6"/>
      <c r="AF179" s="6"/>
    </row>
    <row r="180" spans="1:32" x14ac:dyDescent="0.25">
      <c r="A180" s="1"/>
      <c r="B180" s="5"/>
      <c r="C180" s="5"/>
      <c r="D180" s="5"/>
      <c r="E180" s="5"/>
      <c r="F180" s="19"/>
      <c r="G180" s="5"/>
      <c r="H180" s="18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6"/>
      <c r="AD180" s="6"/>
      <c r="AE180" s="6"/>
      <c r="AF180" s="6"/>
    </row>
    <row r="181" spans="1:32" x14ac:dyDescent="0.25">
      <c r="A181" s="1"/>
      <c r="B181" s="5"/>
      <c r="C181" s="5"/>
      <c r="D181" s="5"/>
      <c r="E181" s="5"/>
      <c r="F181" s="19"/>
      <c r="G181" s="5"/>
      <c r="H181" s="18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6"/>
      <c r="AD181" s="6"/>
      <c r="AE181" s="6"/>
      <c r="AF181" s="6"/>
    </row>
    <row r="182" spans="1:32" x14ac:dyDescent="0.25">
      <c r="A182" s="1"/>
      <c r="B182" s="5"/>
      <c r="C182" s="5"/>
      <c r="D182" s="5"/>
      <c r="E182" s="5"/>
      <c r="F182" s="19"/>
      <c r="G182" s="5"/>
      <c r="H182" s="18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6"/>
      <c r="AD182" s="6"/>
      <c r="AE182" s="6"/>
      <c r="AF182" s="6"/>
    </row>
    <row r="183" spans="1:32" x14ac:dyDescent="0.25">
      <c r="A183" s="1"/>
      <c r="B183" s="5"/>
      <c r="C183" s="5"/>
      <c r="D183" s="5"/>
      <c r="E183" s="5"/>
      <c r="F183" s="19"/>
      <c r="G183" s="5"/>
      <c r="H183" s="18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6"/>
      <c r="AD183" s="6"/>
      <c r="AE183" s="6"/>
      <c r="AF183" s="6"/>
    </row>
    <row r="184" spans="1:32" x14ac:dyDescent="0.25">
      <c r="A184" s="1"/>
      <c r="B184" s="5"/>
      <c r="C184" s="5"/>
      <c r="D184" s="5"/>
      <c r="E184" s="5"/>
      <c r="F184" s="19"/>
      <c r="G184" s="5"/>
      <c r="H184" s="18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6"/>
      <c r="AD184" s="6"/>
      <c r="AE184" s="6"/>
      <c r="AF184" s="6"/>
    </row>
    <row r="185" spans="1:32" x14ac:dyDescent="0.25">
      <c r="A185" s="1"/>
      <c r="B185" s="5"/>
      <c r="C185" s="5"/>
      <c r="D185" s="5"/>
      <c r="E185" s="5"/>
      <c r="F185" s="19"/>
      <c r="G185" s="5"/>
      <c r="H185" s="18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6"/>
      <c r="AD185" s="6"/>
      <c r="AE185" s="6"/>
      <c r="AF185" s="6"/>
    </row>
    <row r="186" spans="1:32" x14ac:dyDescent="0.25">
      <c r="A186" s="1"/>
      <c r="B186" s="5"/>
      <c r="C186" s="5"/>
      <c r="D186" s="5"/>
      <c r="E186" s="5"/>
      <c r="F186" s="19"/>
      <c r="G186" s="5"/>
      <c r="H186" s="18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6"/>
      <c r="AD186" s="6"/>
      <c r="AE186" s="6"/>
      <c r="AF186" s="6"/>
    </row>
    <row r="187" spans="1:32" x14ac:dyDescent="0.25">
      <c r="A187" s="1"/>
      <c r="B187" s="5"/>
      <c r="C187" s="5"/>
      <c r="D187" s="5"/>
      <c r="E187" s="5"/>
      <c r="F187" s="19"/>
      <c r="G187" s="5"/>
      <c r="H187" s="18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6"/>
      <c r="AD187" s="6"/>
      <c r="AE187" s="6"/>
      <c r="AF187" s="6"/>
    </row>
    <row r="188" spans="1:32" x14ac:dyDescent="0.25">
      <c r="A188" s="1"/>
      <c r="B188" s="5"/>
      <c r="C188" s="5"/>
      <c r="D188" s="5"/>
      <c r="E188" s="5"/>
      <c r="F188" s="19"/>
      <c r="G188" s="5"/>
      <c r="H188" s="18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6"/>
      <c r="AD188" s="6"/>
      <c r="AE188" s="6"/>
      <c r="AF188" s="6"/>
    </row>
    <row r="189" spans="1:32" x14ac:dyDescent="0.25">
      <c r="A189" s="1"/>
      <c r="B189" s="5"/>
      <c r="C189" s="5"/>
      <c r="D189" s="5"/>
      <c r="E189" s="5"/>
      <c r="F189" s="19"/>
      <c r="G189" s="5"/>
      <c r="H189" s="18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6"/>
      <c r="AD189" s="6"/>
      <c r="AE189" s="6"/>
      <c r="AF189" s="6"/>
    </row>
    <row r="190" spans="1:32" x14ac:dyDescent="0.25">
      <c r="A190" s="1"/>
      <c r="B190" s="5"/>
      <c r="C190" s="5"/>
      <c r="D190" s="5"/>
      <c r="E190" s="5"/>
      <c r="F190" s="19"/>
      <c r="G190" s="5"/>
      <c r="H190" s="18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6"/>
      <c r="AD190" s="6"/>
      <c r="AE190" s="6"/>
      <c r="AF190" s="6"/>
    </row>
    <row r="191" spans="1:32" x14ac:dyDescent="0.25">
      <c r="A191" s="1"/>
      <c r="B191" s="5"/>
      <c r="C191" s="5"/>
      <c r="D191" s="5"/>
      <c r="E191" s="5"/>
      <c r="F191" s="19"/>
      <c r="G191" s="5"/>
      <c r="H191" s="18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6"/>
      <c r="AD191" s="6"/>
      <c r="AE191" s="6"/>
      <c r="AF191" s="6"/>
    </row>
    <row r="192" spans="1:32" x14ac:dyDescent="0.25">
      <c r="A192" s="1"/>
      <c r="B192" s="5"/>
      <c r="C192" s="5"/>
      <c r="D192" s="5"/>
      <c r="E192" s="5"/>
      <c r="F192" s="19"/>
      <c r="G192" s="5"/>
      <c r="H192" s="18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6"/>
      <c r="AD192" s="6"/>
      <c r="AE192" s="6"/>
      <c r="AF192" s="6"/>
    </row>
    <row r="193" spans="1:32" x14ac:dyDescent="0.25">
      <c r="A193" s="1"/>
      <c r="B193" s="5"/>
      <c r="C193" s="5"/>
      <c r="D193" s="5"/>
      <c r="E193" s="5"/>
      <c r="F193" s="19"/>
      <c r="G193" s="5"/>
      <c r="H193" s="18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6"/>
      <c r="AD193" s="6"/>
      <c r="AE193" s="6"/>
      <c r="AF193" s="6"/>
    </row>
    <row r="194" spans="1:32" x14ac:dyDescent="0.25">
      <c r="A194" s="1"/>
      <c r="B194" s="5"/>
      <c r="C194" s="5"/>
      <c r="D194" s="5"/>
      <c r="E194" s="5"/>
      <c r="F194" s="19"/>
      <c r="G194" s="5"/>
      <c r="H194" s="18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6"/>
      <c r="AD194" s="6"/>
      <c r="AE194" s="6"/>
      <c r="AF194" s="6"/>
    </row>
    <row r="195" spans="1:32" x14ac:dyDescent="0.25">
      <c r="A195" s="1"/>
      <c r="B195" s="5"/>
      <c r="C195" s="5"/>
      <c r="D195" s="5"/>
      <c r="E195" s="5"/>
      <c r="F195" s="19"/>
      <c r="G195" s="5"/>
      <c r="H195" s="18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6"/>
      <c r="AD195" s="6"/>
      <c r="AE195" s="6"/>
      <c r="AF195" s="6"/>
    </row>
    <row r="196" spans="1:32" x14ac:dyDescent="0.25">
      <c r="A196" s="1"/>
      <c r="B196" s="5"/>
      <c r="C196" s="5"/>
      <c r="D196" s="5"/>
      <c r="E196" s="5"/>
      <c r="F196" s="19"/>
      <c r="G196" s="5"/>
      <c r="H196" s="18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6"/>
      <c r="AD196" s="6"/>
      <c r="AE196" s="6"/>
      <c r="AF196" s="6"/>
    </row>
    <row r="197" spans="1:32" x14ac:dyDescent="0.25">
      <c r="A197" s="1"/>
      <c r="B197" s="5"/>
      <c r="C197" s="5"/>
      <c r="D197" s="5"/>
      <c r="E197" s="5"/>
      <c r="F197" s="19"/>
      <c r="G197" s="5"/>
      <c r="H197" s="18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6"/>
      <c r="AD197" s="6"/>
      <c r="AE197" s="6"/>
      <c r="AF197" s="6"/>
    </row>
    <row r="198" spans="1:32" x14ac:dyDescent="0.25">
      <c r="A198" s="1"/>
      <c r="B198" s="5"/>
      <c r="C198" s="5"/>
      <c r="D198" s="5"/>
      <c r="E198" s="5"/>
      <c r="F198" s="19"/>
      <c r="G198" s="5"/>
      <c r="H198" s="18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6"/>
      <c r="AD198" s="6"/>
      <c r="AE198" s="6"/>
      <c r="AF198" s="6"/>
    </row>
    <row r="199" spans="1:32" x14ac:dyDescent="0.25">
      <c r="A199" s="1"/>
      <c r="B199" s="5"/>
      <c r="C199" s="5"/>
      <c r="D199" s="5"/>
      <c r="E199" s="5"/>
      <c r="F199" s="19"/>
      <c r="G199" s="5"/>
      <c r="H199" s="18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6"/>
      <c r="AD199" s="6"/>
      <c r="AE199" s="6"/>
      <c r="AF199" s="6"/>
    </row>
    <row r="200" spans="1:32" x14ac:dyDescent="0.25">
      <c r="A200" s="1"/>
      <c r="B200" s="5"/>
      <c r="C200" s="5"/>
      <c r="D200" s="5"/>
      <c r="E200" s="5"/>
      <c r="F200" s="19"/>
      <c r="G200" s="5"/>
      <c r="H200" s="18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6"/>
      <c r="AD200" s="6"/>
      <c r="AE200" s="6"/>
      <c r="AF200" s="6"/>
    </row>
    <row r="201" spans="1:32" x14ac:dyDescent="0.25">
      <c r="A201" s="1"/>
      <c r="B201" s="5"/>
      <c r="C201" s="5"/>
      <c r="D201" s="5"/>
      <c r="E201" s="5"/>
      <c r="F201" s="19"/>
      <c r="G201" s="5"/>
      <c r="H201" s="18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6"/>
      <c r="AD201" s="6"/>
      <c r="AE201" s="6"/>
      <c r="AF201" s="6"/>
    </row>
    <row r="202" spans="1:32" x14ac:dyDescent="0.25">
      <c r="A202" s="1"/>
      <c r="B202" s="5"/>
      <c r="C202" s="5"/>
      <c r="D202" s="5"/>
      <c r="E202" s="5"/>
      <c r="F202" s="19"/>
      <c r="G202" s="5"/>
      <c r="H202" s="18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6"/>
      <c r="AD202" s="6"/>
      <c r="AE202" s="6"/>
      <c r="AF202" s="6"/>
    </row>
    <row r="203" spans="1:32" x14ac:dyDescent="0.25">
      <c r="A203" s="1"/>
      <c r="B203" s="5"/>
      <c r="C203" s="5"/>
      <c r="D203" s="5"/>
      <c r="E203" s="5"/>
      <c r="F203" s="19"/>
      <c r="G203" s="5"/>
      <c r="H203" s="18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6"/>
      <c r="AD203" s="6"/>
      <c r="AE203" s="6"/>
      <c r="AF203" s="6"/>
    </row>
    <row r="204" spans="1:32" x14ac:dyDescent="0.25">
      <c r="A204" s="1"/>
      <c r="B204" s="5"/>
      <c r="C204" s="5"/>
      <c r="D204" s="5"/>
      <c r="E204" s="5"/>
      <c r="F204" s="19"/>
      <c r="G204" s="5"/>
      <c r="H204" s="18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6"/>
      <c r="AD204" s="6"/>
      <c r="AE204" s="6"/>
      <c r="AF204" s="6"/>
    </row>
    <row r="205" spans="1:32" x14ac:dyDescent="0.25">
      <c r="A205" s="1"/>
      <c r="B205" s="5"/>
      <c r="C205" s="5"/>
      <c r="D205" s="5"/>
      <c r="E205" s="5"/>
      <c r="F205" s="19"/>
      <c r="G205" s="5"/>
      <c r="H205" s="18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6"/>
      <c r="AD205" s="6"/>
      <c r="AE205" s="6"/>
      <c r="AF205" s="6"/>
    </row>
    <row r="206" spans="1:32" x14ac:dyDescent="0.25">
      <c r="A206" s="1"/>
      <c r="B206" s="5"/>
      <c r="C206" s="5"/>
      <c r="D206" s="5"/>
      <c r="E206" s="5"/>
      <c r="F206" s="19"/>
      <c r="G206" s="5"/>
      <c r="H206" s="18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6"/>
      <c r="AD206" s="6"/>
      <c r="AE206" s="6"/>
      <c r="AF206" s="6"/>
    </row>
    <row r="207" spans="1:32" x14ac:dyDescent="0.25">
      <c r="A207" s="1"/>
      <c r="B207" s="5"/>
      <c r="C207" s="5"/>
      <c r="D207" s="5"/>
      <c r="E207" s="5"/>
      <c r="F207" s="19"/>
      <c r="G207" s="5"/>
      <c r="H207" s="18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6"/>
      <c r="AD207" s="6"/>
      <c r="AE207" s="6"/>
      <c r="AF207" s="6"/>
    </row>
    <row r="208" spans="1:32" x14ac:dyDescent="0.25">
      <c r="A208" s="1"/>
      <c r="B208" s="5"/>
      <c r="C208" s="5"/>
      <c r="D208" s="5"/>
      <c r="E208" s="5"/>
      <c r="F208" s="19"/>
      <c r="G208" s="5"/>
      <c r="H208" s="18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6"/>
      <c r="AD208" s="6"/>
      <c r="AE208" s="6"/>
      <c r="AF208" s="6"/>
    </row>
    <row r="209" spans="1:32" x14ac:dyDescent="0.25">
      <c r="A209" s="1"/>
      <c r="B209" s="5"/>
      <c r="C209" s="5"/>
      <c r="D209" s="5"/>
      <c r="E209" s="5"/>
      <c r="F209" s="19"/>
      <c r="G209" s="5"/>
      <c r="H209" s="18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6"/>
      <c r="AD209" s="6"/>
      <c r="AE209" s="6"/>
      <c r="AF209" s="6"/>
    </row>
    <row r="210" spans="1:32" x14ac:dyDescent="0.25">
      <c r="A210" s="1"/>
      <c r="B210" s="5"/>
      <c r="C210" s="5"/>
      <c r="D210" s="5"/>
      <c r="E210" s="5"/>
      <c r="F210" s="19"/>
      <c r="G210" s="5"/>
      <c r="H210" s="18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6"/>
      <c r="AD210" s="6"/>
      <c r="AE210" s="6"/>
      <c r="AF210" s="6"/>
    </row>
    <row r="211" spans="1:32" x14ac:dyDescent="0.25">
      <c r="A211" s="1"/>
      <c r="B211" s="5"/>
      <c r="C211" s="5"/>
      <c r="D211" s="5"/>
      <c r="E211" s="5"/>
      <c r="F211" s="19"/>
      <c r="G211" s="5"/>
      <c r="H211" s="18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6"/>
      <c r="AD211" s="6"/>
      <c r="AE211" s="6"/>
      <c r="AF211" s="6"/>
    </row>
    <row r="212" spans="1:32" x14ac:dyDescent="0.25">
      <c r="A212" s="1"/>
      <c r="B212" s="5"/>
      <c r="C212" s="5"/>
      <c r="D212" s="5"/>
      <c r="E212" s="5"/>
      <c r="F212" s="19"/>
      <c r="G212" s="5"/>
      <c r="H212" s="18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6"/>
      <c r="AD212" s="6"/>
      <c r="AE212" s="6"/>
      <c r="AF212" s="6"/>
    </row>
    <row r="213" spans="1:32" x14ac:dyDescent="0.25">
      <c r="A213" s="1"/>
      <c r="B213" s="5"/>
      <c r="C213" s="5"/>
      <c r="D213" s="5"/>
      <c r="E213" s="5"/>
      <c r="F213" s="19"/>
      <c r="G213" s="5"/>
      <c r="H213" s="18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6"/>
      <c r="AD213" s="6"/>
      <c r="AE213" s="6"/>
      <c r="AF213" s="6"/>
    </row>
    <row r="214" spans="1:32" x14ac:dyDescent="0.25">
      <c r="A214" s="1"/>
      <c r="B214" s="5"/>
      <c r="C214" s="5"/>
      <c r="D214" s="5"/>
      <c r="E214" s="5"/>
      <c r="F214" s="19"/>
      <c r="G214" s="5"/>
      <c r="H214" s="18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6"/>
      <c r="AD214" s="6"/>
      <c r="AE214" s="6"/>
      <c r="AF214" s="6"/>
    </row>
    <row r="215" spans="1:32" x14ac:dyDescent="0.25">
      <c r="A215" s="1"/>
      <c r="B215" s="5"/>
      <c r="C215" s="5"/>
      <c r="D215" s="5"/>
      <c r="E215" s="5"/>
      <c r="F215" s="19"/>
      <c r="G215" s="5"/>
      <c r="H215" s="18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6"/>
      <c r="AD215" s="6"/>
      <c r="AE215" s="6"/>
      <c r="AF215" s="6"/>
    </row>
    <row r="216" spans="1:32" x14ac:dyDescent="0.25">
      <c r="A216" s="1"/>
      <c r="B216" s="5"/>
      <c r="C216" s="5"/>
      <c r="D216" s="5"/>
      <c r="E216" s="5"/>
      <c r="F216" s="19"/>
      <c r="G216" s="5"/>
      <c r="H216" s="18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6"/>
      <c r="AD216" s="6"/>
      <c r="AE216" s="6"/>
      <c r="AF216" s="6"/>
    </row>
    <row r="217" spans="1:32" x14ac:dyDescent="0.25">
      <c r="A217" s="1"/>
      <c r="B217" s="5"/>
      <c r="C217" s="5"/>
      <c r="D217" s="5"/>
      <c r="E217" s="5"/>
      <c r="F217" s="19"/>
      <c r="G217" s="5"/>
      <c r="H217" s="18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6"/>
      <c r="AD217" s="6"/>
      <c r="AE217" s="6"/>
      <c r="AF217" s="6"/>
    </row>
    <row r="218" spans="1:32" x14ac:dyDescent="0.25">
      <c r="A218" s="1"/>
      <c r="B218" s="5"/>
      <c r="C218" s="5"/>
      <c r="D218" s="5"/>
      <c r="E218" s="5"/>
      <c r="F218" s="19"/>
      <c r="G218" s="5"/>
      <c r="H218" s="18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6"/>
      <c r="AD218" s="6"/>
      <c r="AE218" s="6"/>
      <c r="AF218" s="6"/>
    </row>
    <row r="219" spans="1:32" x14ac:dyDescent="0.25">
      <c r="A219" s="1"/>
      <c r="B219" s="5"/>
      <c r="C219" s="5"/>
      <c r="D219" s="5"/>
      <c r="E219" s="5"/>
      <c r="F219" s="19"/>
      <c r="G219" s="5"/>
      <c r="H219" s="18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6"/>
      <c r="AD219" s="6"/>
      <c r="AE219" s="6"/>
      <c r="AF219" s="6"/>
    </row>
    <row r="220" spans="1:32" x14ac:dyDescent="0.25">
      <c r="A220" s="1"/>
      <c r="B220" s="5"/>
      <c r="C220" s="5"/>
      <c r="D220" s="5"/>
      <c r="E220" s="5"/>
      <c r="F220" s="19"/>
      <c r="G220" s="5"/>
      <c r="H220" s="18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6"/>
      <c r="AD220" s="6"/>
      <c r="AE220" s="6"/>
      <c r="AF220" s="6"/>
    </row>
    <row r="221" spans="1:32" x14ac:dyDescent="0.25">
      <c r="A221" s="1"/>
      <c r="B221" s="5"/>
      <c r="C221" s="5"/>
      <c r="D221" s="5"/>
      <c r="E221" s="5"/>
      <c r="F221" s="19"/>
      <c r="G221" s="5"/>
      <c r="H221" s="18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6"/>
      <c r="AD221" s="6"/>
      <c r="AE221" s="6"/>
      <c r="AF221" s="6"/>
    </row>
    <row r="222" spans="1:32" x14ac:dyDescent="0.25">
      <c r="A222" s="1"/>
      <c r="B222" s="5"/>
      <c r="C222" s="5"/>
      <c r="D222" s="5"/>
      <c r="E222" s="5"/>
      <c r="F222" s="19"/>
      <c r="G222" s="5"/>
      <c r="H222" s="18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6"/>
      <c r="AD222" s="6"/>
      <c r="AE222" s="6"/>
      <c r="AF222" s="6"/>
    </row>
    <row r="223" spans="1:32" x14ac:dyDescent="0.25">
      <c r="A223" s="1"/>
      <c r="B223" s="5"/>
      <c r="C223" s="5"/>
      <c r="D223" s="5"/>
      <c r="E223" s="5"/>
      <c r="F223" s="19"/>
      <c r="G223" s="5"/>
      <c r="H223" s="18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6"/>
      <c r="AD223" s="6"/>
      <c r="AE223" s="6"/>
      <c r="AF223" s="6"/>
    </row>
    <row r="224" spans="1:32" x14ac:dyDescent="0.25">
      <c r="A224" s="1"/>
      <c r="B224" s="5"/>
      <c r="C224" s="5"/>
      <c r="D224" s="5"/>
      <c r="E224" s="5"/>
      <c r="F224" s="19"/>
      <c r="G224" s="5"/>
      <c r="H224" s="18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6"/>
      <c r="AD224" s="6"/>
      <c r="AE224" s="6"/>
      <c r="AF224" s="6"/>
    </row>
    <row r="225" spans="1:32" x14ac:dyDescent="0.25">
      <c r="A225" s="1"/>
      <c r="B225" s="5"/>
      <c r="C225" s="5"/>
      <c r="D225" s="5"/>
      <c r="E225" s="5"/>
      <c r="F225" s="19"/>
      <c r="G225" s="5"/>
      <c r="H225" s="18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6"/>
      <c r="AD225" s="6"/>
      <c r="AE225" s="6"/>
      <c r="AF225" s="6"/>
    </row>
    <row r="226" spans="1:32" x14ac:dyDescent="0.25">
      <c r="A226" s="1"/>
      <c r="B226" s="5"/>
      <c r="C226" s="5"/>
      <c r="D226" s="5"/>
      <c r="E226" s="5"/>
      <c r="F226" s="19"/>
      <c r="G226" s="5"/>
      <c r="H226" s="18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6"/>
      <c r="AD226" s="6"/>
      <c r="AE226" s="6"/>
      <c r="AF226" s="6"/>
    </row>
    <row r="227" spans="1:32" x14ac:dyDescent="0.25">
      <c r="A227" s="1"/>
      <c r="B227" s="5"/>
      <c r="C227" s="5"/>
      <c r="D227" s="5"/>
      <c r="E227" s="5"/>
      <c r="F227" s="19"/>
      <c r="G227" s="5"/>
      <c r="H227" s="18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6"/>
      <c r="AD227" s="6"/>
      <c r="AE227" s="6"/>
      <c r="AF227" s="6"/>
    </row>
    <row r="228" spans="1:32" x14ac:dyDescent="0.25">
      <c r="A228" s="1"/>
      <c r="B228" s="5"/>
      <c r="C228" s="5"/>
      <c r="D228" s="5"/>
      <c r="E228" s="5"/>
      <c r="F228" s="19"/>
      <c r="G228" s="5"/>
      <c r="H228" s="18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6"/>
      <c r="AD228" s="6"/>
      <c r="AE228" s="6"/>
      <c r="AF228" s="6"/>
    </row>
    <row r="229" spans="1:32" x14ac:dyDescent="0.25">
      <c r="A229" s="1"/>
      <c r="B229" s="5"/>
      <c r="C229" s="5"/>
      <c r="D229" s="5"/>
      <c r="E229" s="5"/>
      <c r="F229" s="19"/>
      <c r="G229" s="5"/>
      <c r="H229" s="18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6"/>
      <c r="AD229" s="6"/>
      <c r="AE229" s="6"/>
      <c r="AF229" s="6"/>
    </row>
    <row r="230" spans="1:32" x14ac:dyDescent="0.25">
      <c r="A230" s="1"/>
      <c r="B230" s="5"/>
      <c r="C230" s="5"/>
      <c r="D230" s="5"/>
      <c r="E230" s="5"/>
      <c r="F230" s="19"/>
      <c r="G230" s="5"/>
      <c r="H230" s="18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6"/>
      <c r="AD230" s="6"/>
      <c r="AE230" s="6"/>
      <c r="AF230" s="6"/>
    </row>
    <row r="231" spans="1:32" x14ac:dyDescent="0.25">
      <c r="A231" s="1"/>
      <c r="B231" s="5"/>
      <c r="C231" s="5"/>
      <c r="D231" s="5"/>
      <c r="E231" s="5"/>
      <c r="F231" s="19"/>
      <c r="G231" s="5"/>
      <c r="H231" s="18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6"/>
      <c r="AD231" s="6"/>
      <c r="AE231" s="6"/>
      <c r="AF231" s="6"/>
    </row>
    <row r="232" spans="1:32" x14ac:dyDescent="0.25">
      <c r="A232" s="1"/>
      <c r="B232" s="5"/>
      <c r="C232" s="5"/>
      <c r="D232" s="5"/>
      <c r="E232" s="5"/>
      <c r="F232" s="19"/>
      <c r="G232" s="5"/>
      <c r="H232" s="18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6"/>
      <c r="AD232" s="6"/>
      <c r="AE232" s="6"/>
      <c r="AF232" s="6"/>
    </row>
    <row r="233" spans="1:32" x14ac:dyDescent="0.25">
      <c r="A233" s="1"/>
      <c r="B233" s="5"/>
      <c r="C233" s="5"/>
      <c r="D233" s="5"/>
      <c r="E233" s="5"/>
      <c r="F233" s="19"/>
      <c r="G233" s="5"/>
      <c r="H233" s="18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6"/>
      <c r="AD233" s="6"/>
      <c r="AE233" s="6"/>
      <c r="AF233" s="6"/>
    </row>
    <row r="234" spans="1:32" x14ac:dyDescent="0.25">
      <c r="A234" s="1"/>
      <c r="B234" s="5"/>
      <c r="C234" s="5"/>
      <c r="D234" s="5"/>
      <c r="E234" s="5"/>
      <c r="F234" s="19"/>
      <c r="G234" s="5"/>
      <c r="H234" s="18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6"/>
      <c r="AD234" s="6"/>
      <c r="AE234" s="6"/>
      <c r="AF234" s="6"/>
    </row>
    <row r="235" spans="1:32" x14ac:dyDescent="0.25">
      <c r="A235" s="1"/>
      <c r="B235" s="5"/>
      <c r="C235" s="5"/>
      <c r="D235" s="5"/>
      <c r="E235" s="5"/>
      <c r="F235" s="19"/>
      <c r="G235" s="5"/>
      <c r="H235" s="18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6"/>
      <c r="AD235" s="6"/>
      <c r="AE235" s="6"/>
      <c r="AF235" s="6"/>
    </row>
    <row r="236" spans="1:32" x14ac:dyDescent="0.25">
      <c r="A236" s="1"/>
      <c r="B236" s="5"/>
      <c r="C236" s="5"/>
      <c r="D236" s="5"/>
      <c r="E236" s="5"/>
      <c r="F236" s="19"/>
      <c r="G236" s="5"/>
      <c r="H236" s="18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6"/>
      <c r="AD236" s="6"/>
      <c r="AE236" s="6"/>
      <c r="AF236" s="6"/>
    </row>
    <row r="237" spans="1:32" x14ac:dyDescent="0.25">
      <c r="A237" s="1"/>
      <c r="B237" s="5"/>
      <c r="C237" s="5"/>
      <c r="D237" s="5"/>
      <c r="E237" s="5"/>
      <c r="F237" s="19"/>
      <c r="G237" s="5"/>
      <c r="H237" s="18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6"/>
      <c r="AD237" s="6"/>
      <c r="AE237" s="6"/>
      <c r="AF237" s="6"/>
    </row>
    <row r="238" spans="1:32" x14ac:dyDescent="0.25">
      <c r="A238" s="1"/>
      <c r="B238" s="5"/>
      <c r="C238" s="5"/>
      <c r="D238" s="5"/>
      <c r="E238" s="5"/>
      <c r="F238" s="19"/>
      <c r="G238" s="5"/>
      <c r="H238" s="18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6"/>
      <c r="AD238" s="6"/>
      <c r="AE238" s="6"/>
      <c r="AF238" s="6"/>
    </row>
    <row r="239" spans="1:32" x14ac:dyDescent="0.25">
      <c r="A239" s="1"/>
      <c r="B239" s="5"/>
      <c r="C239" s="5"/>
      <c r="D239" s="5"/>
      <c r="E239" s="5"/>
      <c r="F239" s="19"/>
      <c r="G239" s="5"/>
      <c r="H239" s="18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6"/>
      <c r="AD239" s="6"/>
      <c r="AE239" s="6"/>
      <c r="AF239" s="6"/>
    </row>
    <row r="240" spans="1:32" x14ac:dyDescent="0.25">
      <c r="A240" s="1"/>
      <c r="B240" s="5"/>
      <c r="C240" s="5"/>
      <c r="D240" s="5"/>
      <c r="E240" s="5"/>
      <c r="F240" s="19"/>
      <c r="G240" s="5"/>
      <c r="H240" s="18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6"/>
      <c r="AD240" s="6"/>
      <c r="AE240" s="6"/>
      <c r="AF240" s="6"/>
    </row>
    <row r="241" spans="1:32" x14ac:dyDescent="0.25">
      <c r="A241" s="1"/>
      <c r="B241" s="5"/>
      <c r="C241" s="5"/>
      <c r="D241" s="5"/>
      <c r="E241" s="5"/>
      <c r="F241" s="19"/>
      <c r="G241" s="5"/>
      <c r="H241" s="18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6"/>
      <c r="AD241" s="6"/>
      <c r="AE241" s="6"/>
      <c r="AF241" s="6"/>
    </row>
    <row r="242" spans="1:32" x14ac:dyDescent="0.25">
      <c r="A242" s="1"/>
      <c r="B242" s="5"/>
      <c r="C242" s="5"/>
      <c r="D242" s="5"/>
      <c r="E242" s="5"/>
      <c r="F242" s="19"/>
      <c r="G242" s="5"/>
      <c r="H242" s="18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6"/>
      <c r="AD242" s="6"/>
      <c r="AE242" s="6"/>
      <c r="AF242" s="6"/>
    </row>
    <row r="243" spans="1:32" x14ac:dyDescent="0.25">
      <c r="A243" s="1"/>
      <c r="B243" s="5"/>
      <c r="C243" s="5"/>
      <c r="D243" s="5"/>
      <c r="E243" s="5"/>
      <c r="F243" s="19"/>
      <c r="G243" s="5"/>
      <c r="H243" s="18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6"/>
      <c r="AD243" s="6"/>
      <c r="AE243" s="6"/>
      <c r="AF243" s="6"/>
    </row>
    <row r="244" spans="1:32" x14ac:dyDescent="0.25">
      <c r="A244" s="1"/>
      <c r="B244" s="5"/>
      <c r="C244" s="5"/>
      <c r="D244" s="5"/>
      <c r="E244" s="5"/>
      <c r="F244" s="19"/>
      <c r="G244" s="5"/>
      <c r="H244" s="18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6"/>
      <c r="AD244" s="6"/>
      <c r="AE244" s="6"/>
      <c r="AF244" s="6"/>
    </row>
    <row r="245" spans="1:32" x14ac:dyDescent="0.25">
      <c r="A245" s="1"/>
      <c r="B245" s="5"/>
      <c r="C245" s="5"/>
      <c r="D245" s="5"/>
      <c r="E245" s="5"/>
      <c r="F245" s="19"/>
      <c r="G245" s="5"/>
      <c r="H245" s="18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6"/>
      <c r="AD245" s="6"/>
      <c r="AE245" s="6"/>
      <c r="AF245" s="6"/>
    </row>
    <row r="246" spans="1:32" x14ac:dyDescent="0.25">
      <c r="A246" s="1"/>
      <c r="B246" s="5"/>
      <c r="C246" s="5"/>
      <c r="D246" s="5"/>
      <c r="E246" s="5"/>
      <c r="F246" s="19"/>
      <c r="G246" s="5"/>
      <c r="H246" s="18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6"/>
      <c r="AD246" s="6"/>
      <c r="AE246" s="6"/>
      <c r="AF246" s="6"/>
    </row>
    <row r="247" spans="1:32" x14ac:dyDescent="0.25">
      <c r="A247" s="1"/>
      <c r="B247" s="5"/>
      <c r="C247" s="5"/>
      <c r="D247" s="5"/>
      <c r="E247" s="5"/>
      <c r="F247" s="19"/>
      <c r="G247" s="5"/>
      <c r="H247" s="18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6"/>
      <c r="AD247" s="6"/>
      <c r="AE247" s="6"/>
      <c r="AF247" s="6"/>
    </row>
    <row r="248" spans="1:32" x14ac:dyDescent="0.25">
      <c r="A248" s="1"/>
      <c r="B248" s="5"/>
      <c r="C248" s="5"/>
      <c r="D248" s="5"/>
      <c r="E248" s="5"/>
      <c r="F248" s="19"/>
      <c r="G248" s="5"/>
      <c r="H248" s="18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6"/>
      <c r="AD248" s="6"/>
      <c r="AE248" s="6"/>
      <c r="AF248" s="6"/>
    </row>
    <row r="249" spans="1:32" x14ac:dyDescent="0.25">
      <c r="A249" s="1"/>
      <c r="B249" s="5"/>
      <c r="C249" s="5"/>
      <c r="D249" s="5"/>
      <c r="E249" s="5"/>
      <c r="F249" s="19"/>
      <c r="G249" s="5"/>
      <c r="H249" s="18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6"/>
      <c r="AD249" s="6"/>
      <c r="AE249" s="6"/>
      <c r="AF249" s="6"/>
    </row>
    <row r="250" spans="1:32" x14ac:dyDescent="0.25">
      <c r="A250" s="1"/>
      <c r="B250" s="5"/>
      <c r="C250" s="5"/>
      <c r="D250" s="5"/>
      <c r="E250" s="5"/>
      <c r="F250" s="19"/>
      <c r="G250" s="5"/>
      <c r="H250" s="18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6"/>
      <c r="AD250" s="6"/>
      <c r="AE250" s="6"/>
      <c r="AF250" s="6"/>
    </row>
    <row r="251" spans="1:32" x14ac:dyDescent="0.25">
      <c r="A251" s="1"/>
      <c r="B251" s="5"/>
      <c r="C251" s="5"/>
      <c r="D251" s="5"/>
      <c r="E251" s="5"/>
      <c r="F251" s="19"/>
      <c r="G251" s="5"/>
      <c r="H251" s="18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6"/>
      <c r="AD251" s="6"/>
      <c r="AE251" s="6"/>
      <c r="AF251" s="6"/>
    </row>
    <row r="252" spans="1:32" x14ac:dyDescent="0.25">
      <c r="A252" s="1"/>
      <c r="B252" s="5"/>
      <c r="C252" s="5"/>
      <c r="D252" s="5"/>
      <c r="E252" s="5"/>
      <c r="F252" s="19"/>
      <c r="G252" s="5"/>
      <c r="H252" s="18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6"/>
      <c r="AD252" s="6"/>
      <c r="AE252" s="6"/>
      <c r="AF252" s="6"/>
    </row>
    <row r="253" spans="1:32" x14ac:dyDescent="0.25">
      <c r="A253" s="1"/>
      <c r="B253" s="5"/>
      <c r="C253" s="5"/>
      <c r="D253" s="5"/>
      <c r="E253" s="5"/>
      <c r="F253" s="19"/>
      <c r="G253" s="5"/>
      <c r="H253" s="18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6"/>
      <c r="AD253" s="6"/>
      <c r="AE253" s="6"/>
      <c r="AF253" s="6"/>
    </row>
    <row r="254" spans="1:32" x14ac:dyDescent="0.25">
      <c r="A254" s="1"/>
      <c r="B254" s="5"/>
      <c r="C254" s="5"/>
      <c r="D254" s="5"/>
      <c r="E254" s="5"/>
      <c r="F254" s="19"/>
      <c r="G254" s="5"/>
      <c r="H254" s="18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6"/>
      <c r="AD254" s="6"/>
      <c r="AE254" s="6"/>
      <c r="AF254" s="6"/>
    </row>
    <row r="255" spans="1:32" x14ac:dyDescent="0.25">
      <c r="A255" s="1"/>
      <c r="B255" s="5"/>
      <c r="C255" s="5"/>
      <c r="D255" s="5"/>
      <c r="E255" s="5"/>
      <c r="F255" s="19"/>
      <c r="G255" s="5"/>
      <c r="H255" s="18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6"/>
      <c r="AD255" s="6"/>
      <c r="AE255" s="6"/>
      <c r="AF255" s="6"/>
    </row>
    <row r="256" spans="1:32" x14ac:dyDescent="0.25">
      <c r="A256" s="1"/>
      <c r="B256" s="5"/>
      <c r="C256" s="5"/>
      <c r="D256" s="5"/>
      <c r="E256" s="5"/>
      <c r="F256" s="19"/>
      <c r="G256" s="5"/>
      <c r="H256" s="18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6"/>
      <c r="AD256" s="6"/>
      <c r="AE256" s="6"/>
      <c r="AF256" s="6"/>
    </row>
    <row r="257" spans="1:32" x14ac:dyDescent="0.25">
      <c r="A257" s="1"/>
      <c r="B257" s="5"/>
      <c r="C257" s="5"/>
      <c r="D257" s="5"/>
      <c r="E257" s="5"/>
      <c r="F257" s="19"/>
      <c r="G257" s="5"/>
      <c r="H257" s="18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6"/>
      <c r="AD257" s="6"/>
      <c r="AE257" s="6"/>
      <c r="AF257" s="6"/>
    </row>
    <row r="258" spans="1:32" x14ac:dyDescent="0.25">
      <c r="A258" s="1"/>
      <c r="B258" s="5"/>
      <c r="C258" s="5"/>
      <c r="D258" s="5"/>
      <c r="E258" s="5"/>
      <c r="F258" s="19"/>
      <c r="G258" s="5"/>
      <c r="H258" s="18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6"/>
      <c r="AD258" s="6"/>
      <c r="AE258" s="6"/>
      <c r="AF258" s="6"/>
    </row>
    <row r="259" spans="1:32" x14ac:dyDescent="0.25">
      <c r="A259" s="1"/>
      <c r="B259" s="5"/>
      <c r="C259" s="5"/>
      <c r="D259" s="5"/>
      <c r="E259" s="5"/>
      <c r="F259" s="19"/>
      <c r="G259" s="5"/>
      <c r="H259" s="18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6"/>
      <c r="AD259" s="6"/>
      <c r="AE259" s="6"/>
      <c r="AF259" s="6"/>
    </row>
    <row r="260" spans="1:32" x14ac:dyDescent="0.25">
      <c r="A260" s="1"/>
      <c r="B260" s="5"/>
      <c r="C260" s="5"/>
      <c r="D260" s="5"/>
      <c r="E260" s="5"/>
      <c r="F260" s="19"/>
      <c r="G260" s="5"/>
      <c r="H260" s="18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6"/>
      <c r="AD260" s="6"/>
      <c r="AE260" s="6"/>
      <c r="AF260" s="6"/>
    </row>
    <row r="261" spans="1:32" x14ac:dyDescent="0.25">
      <c r="A261" s="1"/>
      <c r="B261" s="5"/>
      <c r="C261" s="5"/>
      <c r="D261" s="5"/>
      <c r="E261" s="5"/>
      <c r="F261" s="19"/>
      <c r="G261" s="5"/>
      <c r="H261" s="18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6"/>
      <c r="AD261" s="6"/>
      <c r="AE261" s="6"/>
      <c r="AF261" s="6"/>
    </row>
    <row r="262" spans="1:32" x14ac:dyDescent="0.25">
      <c r="A262" s="1"/>
      <c r="B262" s="5"/>
      <c r="C262" s="5"/>
      <c r="D262" s="5"/>
      <c r="E262" s="5"/>
      <c r="F262" s="19"/>
      <c r="G262" s="5"/>
      <c r="H262" s="18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6"/>
      <c r="AD262" s="6"/>
      <c r="AE262" s="6"/>
      <c r="AF262" s="6"/>
    </row>
    <row r="263" spans="1:32" x14ac:dyDescent="0.25">
      <c r="A263" s="1"/>
      <c r="B263" s="5"/>
      <c r="C263" s="5"/>
      <c r="D263" s="5"/>
      <c r="E263" s="5"/>
      <c r="F263" s="19"/>
      <c r="G263" s="5"/>
      <c r="H263" s="18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6"/>
      <c r="AD263" s="6"/>
      <c r="AE263" s="6"/>
      <c r="AF263" s="6"/>
    </row>
    <row r="264" spans="1:32" x14ac:dyDescent="0.25">
      <c r="A264" s="1"/>
      <c r="B264" s="5"/>
      <c r="C264" s="5"/>
      <c r="D264" s="5"/>
      <c r="E264" s="5"/>
      <c r="F264" s="19"/>
      <c r="G264" s="5"/>
      <c r="H264" s="18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6"/>
      <c r="AD264" s="6"/>
      <c r="AE264" s="6"/>
      <c r="AF264" s="6"/>
    </row>
    <row r="265" spans="1:32" x14ac:dyDescent="0.25">
      <c r="A265" s="1"/>
      <c r="B265" s="5"/>
      <c r="C265" s="5"/>
      <c r="D265" s="5"/>
      <c r="E265" s="5"/>
      <c r="F265" s="19"/>
      <c r="G265" s="5"/>
      <c r="H265" s="18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6"/>
      <c r="AD265" s="6"/>
      <c r="AE265" s="6"/>
      <c r="AF265" s="6"/>
    </row>
    <row r="266" spans="1:32" x14ac:dyDescent="0.25">
      <c r="A266" s="1"/>
      <c r="B266" s="5"/>
      <c r="C266" s="5"/>
      <c r="D266" s="5"/>
      <c r="E266" s="5"/>
      <c r="F266" s="19"/>
      <c r="G266" s="5"/>
      <c r="H266" s="18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6"/>
      <c r="AD266" s="6"/>
      <c r="AE266" s="6"/>
      <c r="AF266" s="6"/>
    </row>
    <row r="267" spans="1:32" x14ac:dyDescent="0.25">
      <c r="A267" s="1"/>
      <c r="B267" s="5"/>
      <c r="C267" s="5"/>
      <c r="D267" s="5"/>
      <c r="E267" s="5"/>
      <c r="F267" s="19"/>
      <c r="G267" s="5"/>
      <c r="H267" s="18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6"/>
      <c r="AD267" s="6"/>
      <c r="AE267" s="6"/>
      <c r="AF267" s="6"/>
    </row>
    <row r="268" spans="1:32" x14ac:dyDescent="0.25">
      <c r="A268" s="1"/>
      <c r="B268" s="5"/>
      <c r="C268" s="5"/>
      <c r="D268" s="5"/>
      <c r="E268" s="5"/>
      <c r="F268" s="19"/>
      <c r="G268" s="5"/>
      <c r="H268" s="18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6"/>
      <c r="AD268" s="6"/>
      <c r="AE268" s="6"/>
      <c r="AF268" s="6"/>
    </row>
    <row r="269" spans="1:32" x14ac:dyDescent="0.25">
      <c r="A269" s="1"/>
      <c r="B269" s="5"/>
      <c r="C269" s="5"/>
      <c r="D269" s="5"/>
      <c r="E269" s="5"/>
      <c r="F269" s="19"/>
      <c r="G269" s="5"/>
      <c r="H269" s="18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6"/>
      <c r="AD269" s="6"/>
      <c r="AE269" s="6"/>
      <c r="AF269" s="6"/>
    </row>
    <row r="270" spans="1:32" x14ac:dyDescent="0.25">
      <c r="A270" s="1"/>
      <c r="B270" s="5"/>
      <c r="C270" s="5"/>
      <c r="D270" s="5"/>
      <c r="E270" s="5"/>
      <c r="F270" s="19"/>
      <c r="G270" s="5"/>
      <c r="H270" s="18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6"/>
      <c r="AD270" s="6"/>
      <c r="AE270" s="6"/>
      <c r="AF270" s="6"/>
    </row>
    <row r="271" spans="1:32" x14ac:dyDescent="0.25">
      <c r="A271" s="1"/>
      <c r="B271" s="5"/>
      <c r="C271" s="5"/>
      <c r="D271" s="5"/>
      <c r="E271" s="5"/>
      <c r="F271" s="19"/>
      <c r="G271" s="5"/>
      <c r="H271" s="18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6"/>
      <c r="AD271" s="6"/>
      <c r="AE271" s="6"/>
      <c r="AF271" s="6"/>
    </row>
    <row r="272" spans="1:32" x14ac:dyDescent="0.25">
      <c r="A272" s="1"/>
      <c r="B272" s="5"/>
      <c r="C272" s="5"/>
      <c r="D272" s="5"/>
      <c r="E272" s="5"/>
      <c r="F272" s="19"/>
      <c r="G272" s="5"/>
      <c r="H272" s="18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6"/>
      <c r="AD272" s="6"/>
      <c r="AE272" s="6"/>
      <c r="AF272" s="6"/>
    </row>
    <row r="273" spans="1:32" x14ac:dyDescent="0.25">
      <c r="A273" s="1"/>
      <c r="B273" s="5"/>
      <c r="C273" s="5"/>
      <c r="D273" s="5"/>
      <c r="E273" s="5"/>
      <c r="F273" s="19"/>
      <c r="G273" s="5"/>
      <c r="H273" s="18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6"/>
      <c r="AD273" s="6"/>
      <c r="AE273" s="6"/>
      <c r="AF273" s="6"/>
    </row>
    <row r="274" spans="1:32" x14ac:dyDescent="0.25">
      <c r="A274" s="1"/>
      <c r="B274" s="5"/>
      <c r="C274" s="5"/>
      <c r="D274" s="5"/>
      <c r="E274" s="5"/>
      <c r="F274" s="19"/>
      <c r="G274" s="5"/>
      <c r="H274" s="18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6"/>
      <c r="AD274" s="6"/>
      <c r="AE274" s="6"/>
      <c r="AF274" s="6"/>
    </row>
    <row r="275" spans="1:32" x14ac:dyDescent="0.25">
      <c r="A275" s="1"/>
      <c r="B275" s="5"/>
      <c r="C275" s="5"/>
      <c r="D275" s="5"/>
      <c r="E275" s="5"/>
      <c r="F275" s="19"/>
      <c r="G275" s="5"/>
      <c r="H275" s="18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6"/>
      <c r="AD275" s="6"/>
      <c r="AE275" s="6"/>
      <c r="AF275" s="6"/>
    </row>
    <row r="276" spans="1:32" x14ac:dyDescent="0.25">
      <c r="A276" s="1"/>
      <c r="B276" s="5"/>
      <c r="C276" s="5"/>
      <c r="D276" s="5"/>
      <c r="E276" s="5"/>
      <c r="F276" s="19"/>
      <c r="G276" s="5"/>
      <c r="H276" s="18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6"/>
      <c r="AD276" s="6"/>
      <c r="AE276" s="6"/>
      <c r="AF276" s="6"/>
    </row>
    <row r="277" spans="1:32" x14ac:dyDescent="0.25">
      <c r="A277" s="1"/>
      <c r="B277" s="5"/>
      <c r="C277" s="5"/>
      <c r="D277" s="5"/>
      <c r="E277" s="5"/>
      <c r="F277" s="19"/>
      <c r="G277" s="5"/>
      <c r="H277" s="18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6"/>
      <c r="AD277" s="6"/>
      <c r="AE277" s="6"/>
      <c r="AF277" s="6"/>
    </row>
    <row r="278" spans="1:32" x14ac:dyDescent="0.25">
      <c r="A278" s="1"/>
      <c r="B278" s="5"/>
      <c r="C278" s="5"/>
      <c r="D278" s="5"/>
      <c r="E278" s="5"/>
      <c r="F278" s="19"/>
      <c r="G278" s="5"/>
      <c r="H278" s="18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6"/>
      <c r="AD278" s="6"/>
      <c r="AE278" s="6"/>
      <c r="AF278" s="6"/>
    </row>
    <row r="279" spans="1:32" x14ac:dyDescent="0.25">
      <c r="A279" s="1"/>
      <c r="B279" s="5"/>
      <c r="C279" s="5"/>
      <c r="D279" s="5"/>
      <c r="E279" s="5"/>
      <c r="F279" s="19"/>
      <c r="G279" s="5"/>
      <c r="H279" s="18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6"/>
      <c r="AD279" s="6"/>
      <c r="AE279" s="6"/>
      <c r="AF279" s="6"/>
    </row>
    <row r="280" spans="1:32" x14ac:dyDescent="0.25">
      <c r="A280" s="1"/>
      <c r="B280" s="5"/>
      <c r="C280" s="5"/>
      <c r="D280" s="5"/>
      <c r="E280" s="5"/>
      <c r="F280" s="19"/>
      <c r="G280" s="5"/>
      <c r="H280" s="18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6"/>
      <c r="AD280" s="6"/>
      <c r="AE280" s="6"/>
      <c r="AF280" s="6"/>
    </row>
    <row r="281" spans="1:32" x14ac:dyDescent="0.25">
      <c r="A281" s="1"/>
      <c r="B281" s="5"/>
      <c r="C281" s="5"/>
      <c r="D281" s="5"/>
      <c r="E281" s="5"/>
      <c r="F281" s="19"/>
      <c r="G281" s="5"/>
      <c r="H281" s="18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6"/>
      <c r="AD281" s="6"/>
      <c r="AE281" s="6"/>
      <c r="AF281" s="6"/>
    </row>
    <row r="282" spans="1:32" x14ac:dyDescent="0.25">
      <c r="A282" s="1"/>
      <c r="B282" s="5"/>
      <c r="C282" s="5"/>
      <c r="D282" s="5"/>
      <c r="E282" s="5"/>
      <c r="F282" s="19"/>
      <c r="G282" s="5"/>
      <c r="H282" s="18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6"/>
      <c r="AD282" s="6"/>
      <c r="AE282" s="6"/>
      <c r="AF282" s="6"/>
    </row>
    <row r="283" spans="1:32" x14ac:dyDescent="0.25">
      <c r="A283" s="1"/>
      <c r="B283" s="5"/>
      <c r="C283" s="5"/>
      <c r="D283" s="5"/>
      <c r="E283" s="5"/>
      <c r="F283" s="19"/>
      <c r="G283" s="5"/>
      <c r="H283" s="18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6"/>
      <c r="AD283" s="6"/>
      <c r="AE283" s="6"/>
      <c r="AF283" s="6"/>
    </row>
    <row r="284" spans="1:32" x14ac:dyDescent="0.25">
      <c r="A284" s="1"/>
      <c r="B284" s="5"/>
      <c r="C284" s="5"/>
      <c r="D284" s="5"/>
      <c r="E284" s="5"/>
      <c r="F284" s="19"/>
      <c r="G284" s="5"/>
      <c r="H284" s="18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6"/>
      <c r="AD284" s="6"/>
      <c r="AE284" s="6"/>
      <c r="AF284" s="6"/>
    </row>
    <row r="285" spans="1:32" x14ac:dyDescent="0.25">
      <c r="A285" s="1"/>
      <c r="B285" s="5"/>
      <c r="C285" s="5"/>
      <c r="D285" s="5"/>
      <c r="E285" s="5"/>
      <c r="F285" s="19"/>
      <c r="G285" s="5"/>
      <c r="H285" s="18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6"/>
      <c r="AD285" s="6"/>
      <c r="AE285" s="6"/>
      <c r="AF285" s="6"/>
    </row>
    <row r="286" spans="1:32" x14ac:dyDescent="0.25">
      <c r="A286" s="1"/>
      <c r="B286" s="5"/>
      <c r="C286" s="5"/>
      <c r="D286" s="5"/>
      <c r="E286" s="5"/>
      <c r="F286" s="19"/>
      <c r="G286" s="5"/>
      <c r="H286" s="18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6"/>
      <c r="AD286" s="6"/>
      <c r="AE286" s="6"/>
      <c r="AF286" s="6"/>
    </row>
    <row r="287" spans="1:32" x14ac:dyDescent="0.25">
      <c r="A287" s="1"/>
      <c r="B287" s="5"/>
      <c r="C287" s="5"/>
      <c r="D287" s="5"/>
      <c r="E287" s="5"/>
      <c r="F287" s="19"/>
      <c r="G287" s="5"/>
      <c r="H287" s="18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6"/>
      <c r="AD287" s="6"/>
      <c r="AE287" s="6"/>
      <c r="AF287" s="6"/>
    </row>
    <row r="288" spans="1:32" x14ac:dyDescent="0.25">
      <c r="A288" s="1"/>
      <c r="B288" s="5"/>
      <c r="C288" s="5"/>
      <c r="D288" s="5"/>
      <c r="E288" s="5"/>
      <c r="F288" s="19"/>
      <c r="G288" s="5"/>
      <c r="H288" s="18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6"/>
      <c r="AD288" s="6"/>
      <c r="AE288" s="6"/>
      <c r="AF288" s="6"/>
    </row>
    <row r="289" spans="1:32" x14ac:dyDescent="0.25">
      <c r="A289" s="1"/>
      <c r="B289" s="5"/>
      <c r="C289" s="5"/>
      <c r="D289" s="5"/>
      <c r="E289" s="5"/>
      <c r="F289" s="19"/>
      <c r="G289" s="5"/>
      <c r="H289" s="18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6"/>
      <c r="AD289" s="6"/>
      <c r="AE289" s="6"/>
      <c r="AF289" s="6"/>
    </row>
    <row r="290" spans="1:32" x14ac:dyDescent="0.25">
      <c r="A290" s="1"/>
      <c r="B290" s="5"/>
      <c r="C290" s="5"/>
      <c r="D290" s="5"/>
      <c r="E290" s="5"/>
      <c r="F290" s="19"/>
      <c r="G290" s="5"/>
      <c r="H290" s="18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6"/>
      <c r="AD290" s="6"/>
      <c r="AE290" s="6"/>
      <c r="AF290" s="6"/>
    </row>
    <row r="291" spans="1:32" x14ac:dyDescent="0.25">
      <c r="A291" s="1"/>
      <c r="B291" s="5"/>
      <c r="C291" s="5"/>
      <c r="D291" s="5"/>
      <c r="E291" s="5"/>
      <c r="F291" s="19"/>
      <c r="G291" s="5"/>
      <c r="H291" s="18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6"/>
      <c r="AD291" s="6"/>
      <c r="AE291" s="6"/>
      <c r="AF291" s="6"/>
    </row>
    <row r="292" spans="1:32" x14ac:dyDescent="0.25">
      <c r="A292" s="1"/>
      <c r="B292" s="5"/>
      <c r="C292" s="5"/>
      <c r="D292" s="5"/>
      <c r="E292" s="5"/>
      <c r="F292" s="19"/>
      <c r="G292" s="5"/>
      <c r="H292" s="18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6"/>
      <c r="AD292" s="6"/>
      <c r="AE292" s="6"/>
      <c r="AF292" s="6"/>
    </row>
    <row r="293" spans="1:32" x14ac:dyDescent="0.25">
      <c r="A293" s="1"/>
      <c r="B293" s="5"/>
      <c r="C293" s="5"/>
      <c r="D293" s="5"/>
      <c r="E293" s="5"/>
      <c r="F293" s="19"/>
      <c r="G293" s="5"/>
      <c r="H293" s="18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6"/>
      <c r="AD293" s="6"/>
      <c r="AE293" s="6"/>
      <c r="AF293" s="6"/>
    </row>
    <row r="294" spans="1:32" x14ac:dyDescent="0.25">
      <c r="A294" s="1"/>
      <c r="B294" s="5"/>
      <c r="C294" s="5"/>
      <c r="D294" s="5"/>
      <c r="E294" s="5"/>
      <c r="F294" s="19"/>
      <c r="G294" s="5"/>
      <c r="H294" s="18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6"/>
      <c r="AD294" s="6"/>
      <c r="AE294" s="6"/>
      <c r="AF294" s="6"/>
    </row>
    <row r="295" spans="1:32" x14ac:dyDescent="0.25">
      <c r="A295" s="1"/>
      <c r="B295" s="5"/>
      <c r="C295" s="5"/>
      <c r="D295" s="5"/>
      <c r="E295" s="5"/>
      <c r="F295" s="19"/>
      <c r="G295" s="5"/>
      <c r="H295" s="18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6"/>
      <c r="AD295" s="6"/>
      <c r="AE295" s="6"/>
      <c r="AF295" s="6"/>
    </row>
    <row r="296" spans="1:32" x14ac:dyDescent="0.25">
      <c r="A296" s="1"/>
      <c r="B296" s="5"/>
      <c r="C296" s="5"/>
      <c r="D296" s="5"/>
      <c r="E296" s="5"/>
      <c r="F296" s="19"/>
      <c r="G296" s="5"/>
      <c r="H296" s="18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6"/>
      <c r="AD296" s="6"/>
      <c r="AE296" s="6"/>
      <c r="AF296" s="6"/>
    </row>
    <row r="297" spans="1:32" x14ac:dyDescent="0.25">
      <c r="A297" s="1"/>
      <c r="B297" s="5"/>
      <c r="C297" s="5"/>
      <c r="D297" s="5"/>
      <c r="E297" s="5"/>
      <c r="F297" s="19"/>
      <c r="G297" s="5"/>
      <c r="H297" s="18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6"/>
      <c r="AD297" s="6"/>
      <c r="AE297" s="6"/>
      <c r="AF297" s="6"/>
    </row>
    <row r="298" spans="1:32" x14ac:dyDescent="0.25">
      <c r="A298" s="1"/>
      <c r="B298" s="5"/>
      <c r="C298" s="5"/>
      <c r="D298" s="5"/>
      <c r="E298" s="5"/>
      <c r="F298" s="19"/>
      <c r="G298" s="5"/>
      <c r="H298" s="18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6"/>
      <c r="AD298" s="6"/>
      <c r="AE298" s="6"/>
      <c r="AF298" s="6"/>
    </row>
    <row r="299" spans="1:32" x14ac:dyDescent="0.25">
      <c r="A299" s="1"/>
      <c r="B299" s="5"/>
      <c r="C299" s="5"/>
      <c r="D299" s="5"/>
      <c r="E299" s="5"/>
      <c r="F299" s="19"/>
      <c r="G299" s="5"/>
      <c r="H299" s="18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6"/>
      <c r="AD299" s="6"/>
      <c r="AE299" s="6"/>
      <c r="AF299" s="6"/>
    </row>
    <row r="300" spans="1:32" x14ac:dyDescent="0.25">
      <c r="A300" s="1"/>
      <c r="B300" s="5"/>
      <c r="C300" s="5"/>
      <c r="D300" s="5"/>
      <c r="E300" s="5"/>
      <c r="F300" s="19"/>
      <c r="G300" s="5"/>
      <c r="H300" s="18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6"/>
      <c r="AD300" s="6"/>
      <c r="AE300" s="6"/>
      <c r="AF300" s="6"/>
    </row>
    <row r="301" spans="1:32" x14ac:dyDescent="0.25">
      <c r="A301" s="1"/>
      <c r="B301" s="5"/>
      <c r="C301" s="5"/>
      <c r="D301" s="5"/>
      <c r="E301" s="5"/>
      <c r="F301" s="19"/>
      <c r="G301" s="5"/>
      <c r="H301" s="18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6"/>
      <c r="AD301" s="6"/>
      <c r="AE301" s="6"/>
      <c r="AF301" s="6"/>
    </row>
    <row r="302" spans="1:32" x14ac:dyDescent="0.25">
      <c r="A302" s="1"/>
      <c r="B302" s="5"/>
      <c r="C302" s="5"/>
      <c r="D302" s="5"/>
      <c r="E302" s="5"/>
      <c r="F302" s="19"/>
      <c r="G302" s="5"/>
      <c r="H302" s="18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6"/>
      <c r="AD302" s="6"/>
      <c r="AE302" s="6"/>
      <c r="AF302" s="6"/>
    </row>
    <row r="303" spans="1:32" x14ac:dyDescent="0.25">
      <c r="A303" s="1"/>
      <c r="B303" s="5"/>
      <c r="C303" s="5"/>
      <c r="D303" s="5"/>
      <c r="E303" s="5"/>
      <c r="F303" s="19"/>
      <c r="G303" s="5"/>
      <c r="H303" s="18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6"/>
      <c r="AD303" s="6"/>
      <c r="AE303" s="6"/>
      <c r="AF303" s="6"/>
    </row>
    <row r="304" spans="1:32" x14ac:dyDescent="0.25">
      <c r="A304" s="1"/>
      <c r="B304" s="5"/>
      <c r="C304" s="5"/>
      <c r="D304" s="5"/>
      <c r="E304" s="5"/>
      <c r="F304" s="19"/>
      <c r="G304" s="5"/>
      <c r="H304" s="18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6"/>
      <c r="AD304" s="6"/>
      <c r="AE304" s="6"/>
      <c r="AF304" s="6"/>
    </row>
    <row r="305" spans="1:32" x14ac:dyDescent="0.25">
      <c r="A305" s="1"/>
      <c r="B305" s="5"/>
      <c r="C305" s="5"/>
      <c r="D305" s="5"/>
      <c r="E305" s="5"/>
      <c r="F305" s="19"/>
      <c r="G305" s="5"/>
      <c r="H305" s="18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6"/>
      <c r="AD305" s="6"/>
      <c r="AE305" s="6"/>
      <c r="AF305" s="6"/>
    </row>
    <row r="306" spans="1:32" x14ac:dyDescent="0.25">
      <c r="A306" s="1"/>
      <c r="B306" s="5"/>
      <c r="C306" s="5"/>
      <c r="D306" s="5"/>
      <c r="E306" s="5"/>
      <c r="F306" s="19"/>
      <c r="G306" s="5"/>
      <c r="H306" s="18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6"/>
      <c r="AD306" s="6"/>
      <c r="AE306" s="6"/>
      <c r="AF306" s="6"/>
    </row>
    <row r="307" spans="1:32" x14ac:dyDescent="0.25">
      <c r="A307" s="1"/>
      <c r="B307" s="5"/>
      <c r="C307" s="5"/>
      <c r="D307" s="5"/>
      <c r="E307" s="5"/>
      <c r="F307" s="19"/>
      <c r="G307" s="5"/>
      <c r="H307" s="18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6"/>
      <c r="AD307" s="6"/>
      <c r="AE307" s="6"/>
      <c r="AF307" s="6"/>
    </row>
    <row r="308" spans="1:32" x14ac:dyDescent="0.25">
      <c r="A308" s="1"/>
      <c r="B308" s="5"/>
      <c r="C308" s="5"/>
      <c r="D308" s="5"/>
      <c r="E308" s="5"/>
      <c r="F308" s="19"/>
      <c r="G308" s="5"/>
      <c r="H308" s="18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6"/>
      <c r="AD308" s="6"/>
      <c r="AE308" s="6"/>
      <c r="AF308" s="6"/>
    </row>
    <row r="309" spans="1:32" x14ac:dyDescent="0.25">
      <c r="A309" s="1"/>
      <c r="B309" s="5"/>
      <c r="C309" s="5"/>
      <c r="D309" s="5"/>
      <c r="E309" s="5"/>
      <c r="F309" s="19"/>
      <c r="G309" s="5"/>
      <c r="H309" s="18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6"/>
      <c r="AD309" s="6"/>
      <c r="AE309" s="6"/>
      <c r="AF309" s="6"/>
    </row>
    <row r="310" spans="1:32" x14ac:dyDescent="0.25">
      <c r="A310" s="1"/>
      <c r="B310" s="5"/>
      <c r="C310" s="5"/>
      <c r="D310" s="5"/>
      <c r="E310" s="5"/>
      <c r="F310" s="19"/>
      <c r="G310" s="5"/>
      <c r="H310" s="18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6"/>
      <c r="AD310" s="6"/>
      <c r="AE310" s="6"/>
      <c r="AF310" s="6"/>
    </row>
    <row r="311" spans="1:32" x14ac:dyDescent="0.25">
      <c r="A311" s="1"/>
      <c r="B311" s="5"/>
      <c r="C311" s="5"/>
      <c r="D311" s="5"/>
      <c r="E311" s="5"/>
      <c r="F311" s="19"/>
      <c r="G311" s="5"/>
      <c r="H311" s="18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6"/>
      <c r="AD311" s="6"/>
      <c r="AE311" s="6"/>
      <c r="AF311" s="6"/>
    </row>
    <row r="312" spans="1:32" x14ac:dyDescent="0.25">
      <c r="A312" s="1"/>
      <c r="B312" s="5"/>
      <c r="C312" s="5"/>
      <c r="D312" s="5"/>
      <c r="E312" s="5"/>
      <c r="F312" s="19"/>
      <c r="G312" s="5"/>
      <c r="H312" s="18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6"/>
      <c r="AD312" s="6"/>
      <c r="AE312" s="6"/>
      <c r="AF312" s="6"/>
    </row>
    <row r="313" spans="1:32" x14ac:dyDescent="0.25">
      <c r="A313" s="1"/>
      <c r="B313" s="5"/>
      <c r="C313" s="5"/>
      <c r="D313" s="5"/>
      <c r="E313" s="5"/>
      <c r="F313" s="19"/>
      <c r="G313" s="5"/>
      <c r="H313" s="18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6"/>
      <c r="AD313" s="6"/>
      <c r="AE313" s="6"/>
      <c r="AF313" s="6"/>
    </row>
    <row r="314" spans="1:32" x14ac:dyDescent="0.25">
      <c r="A314" s="1"/>
      <c r="B314" s="5"/>
      <c r="C314" s="5"/>
      <c r="D314" s="5"/>
      <c r="E314" s="5"/>
      <c r="F314" s="19"/>
      <c r="G314" s="5"/>
      <c r="H314" s="18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6"/>
      <c r="AD314" s="6"/>
      <c r="AE314" s="6"/>
      <c r="AF314" s="6"/>
    </row>
    <row r="315" spans="1:32" x14ac:dyDescent="0.25">
      <c r="A315" s="1"/>
      <c r="B315" s="5"/>
      <c r="C315" s="5"/>
      <c r="D315" s="5"/>
      <c r="E315" s="5"/>
      <c r="F315" s="19"/>
      <c r="G315" s="5"/>
      <c r="H315" s="18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6"/>
      <c r="AD315" s="6"/>
      <c r="AE315" s="6"/>
      <c r="AF315" s="6"/>
    </row>
    <row r="316" spans="1:32" x14ac:dyDescent="0.25">
      <c r="A316" s="1"/>
      <c r="B316" s="5"/>
      <c r="C316" s="5"/>
      <c r="D316" s="5"/>
      <c r="E316" s="5"/>
      <c r="F316" s="19"/>
      <c r="G316" s="5"/>
      <c r="H316" s="18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6"/>
      <c r="AD316" s="6"/>
      <c r="AE316" s="6"/>
      <c r="AF316" s="6"/>
    </row>
    <row r="317" spans="1:32" x14ac:dyDescent="0.25">
      <c r="A317" s="1"/>
      <c r="B317" s="5"/>
      <c r="C317" s="5"/>
      <c r="D317" s="5"/>
      <c r="E317" s="5"/>
      <c r="F317" s="19"/>
      <c r="G317" s="5"/>
      <c r="H317" s="18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6"/>
      <c r="AD317" s="6"/>
      <c r="AE317" s="6"/>
      <c r="AF317" s="6"/>
    </row>
    <row r="318" spans="1:32" x14ac:dyDescent="0.25">
      <c r="A318" s="1"/>
      <c r="B318" s="5"/>
      <c r="C318" s="5"/>
      <c r="D318" s="5"/>
      <c r="E318" s="5"/>
      <c r="F318" s="19"/>
      <c r="G318" s="5"/>
      <c r="H318" s="18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6"/>
      <c r="AD318" s="6"/>
      <c r="AE318" s="6"/>
      <c r="AF318" s="6"/>
    </row>
    <row r="319" spans="1:32" x14ac:dyDescent="0.25">
      <c r="A319" s="1"/>
      <c r="B319" s="5"/>
      <c r="C319" s="5"/>
      <c r="D319" s="5"/>
      <c r="E319" s="5"/>
      <c r="F319" s="19"/>
      <c r="G319" s="5"/>
      <c r="H319" s="18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6"/>
      <c r="AD319" s="6"/>
      <c r="AE319" s="6"/>
      <c r="AF319" s="6"/>
    </row>
    <row r="320" spans="1:32" x14ac:dyDescent="0.25">
      <c r="A320" s="1"/>
      <c r="B320" s="5"/>
      <c r="C320" s="5"/>
      <c r="D320" s="5"/>
      <c r="E320" s="5"/>
      <c r="F320" s="19"/>
      <c r="G320" s="5"/>
      <c r="H320" s="18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6"/>
      <c r="AD320" s="6"/>
      <c r="AE320" s="6"/>
      <c r="AF320" s="6"/>
    </row>
    <row r="321" spans="1:32" x14ac:dyDescent="0.25">
      <c r="A321" s="1"/>
      <c r="B321" s="5"/>
      <c r="C321" s="5"/>
      <c r="D321" s="5"/>
      <c r="E321" s="5"/>
      <c r="F321" s="19"/>
      <c r="G321" s="5"/>
      <c r="H321" s="18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6"/>
      <c r="AD321" s="6"/>
      <c r="AE321" s="6"/>
      <c r="AF321" s="6"/>
    </row>
    <row r="322" spans="1:32" x14ac:dyDescent="0.25">
      <c r="A322" s="1"/>
      <c r="B322" s="5"/>
      <c r="C322" s="5"/>
      <c r="D322" s="5"/>
      <c r="E322" s="5"/>
      <c r="F322" s="19"/>
      <c r="G322" s="5"/>
      <c r="H322" s="18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6"/>
      <c r="AD322" s="6"/>
      <c r="AE322" s="6"/>
      <c r="AF322" s="6"/>
    </row>
    <row r="323" spans="1:32" x14ac:dyDescent="0.25">
      <c r="A323" s="1"/>
      <c r="B323" s="5"/>
      <c r="C323" s="5"/>
      <c r="D323" s="5"/>
      <c r="E323" s="5"/>
      <c r="F323" s="19"/>
      <c r="G323" s="5"/>
      <c r="H323" s="18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6"/>
      <c r="AD323" s="6"/>
      <c r="AE323" s="6"/>
      <c r="AF323" s="6"/>
    </row>
    <row r="324" spans="1:32" x14ac:dyDescent="0.25">
      <c r="A324" s="1"/>
      <c r="B324" s="5"/>
      <c r="C324" s="5"/>
      <c r="D324" s="5"/>
      <c r="E324" s="5"/>
      <c r="F324" s="19"/>
      <c r="G324" s="5"/>
      <c r="H324" s="18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6"/>
      <c r="AD324" s="6"/>
      <c r="AE324" s="6"/>
      <c r="AF324" s="6"/>
    </row>
    <row r="325" spans="1:32" x14ac:dyDescent="0.25">
      <c r="A325" s="1"/>
      <c r="B325" s="5"/>
      <c r="C325" s="5"/>
      <c r="D325" s="5"/>
      <c r="E325" s="5"/>
      <c r="F325" s="19"/>
      <c r="G325" s="5"/>
      <c r="H325" s="18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6"/>
      <c r="AD325" s="6"/>
      <c r="AE325" s="6"/>
      <c r="AF325" s="6"/>
    </row>
    <row r="326" spans="1:32" x14ac:dyDescent="0.25">
      <c r="A326" s="1"/>
      <c r="B326" s="5"/>
      <c r="C326" s="5"/>
      <c r="D326" s="5"/>
      <c r="E326" s="5"/>
      <c r="F326" s="19"/>
      <c r="G326" s="5"/>
      <c r="H326" s="18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6"/>
      <c r="AD326" s="6"/>
      <c r="AE326" s="6"/>
      <c r="AF326" s="6"/>
    </row>
    <row r="327" spans="1:32" x14ac:dyDescent="0.25">
      <c r="A327" s="1"/>
      <c r="B327" s="5"/>
      <c r="C327" s="5"/>
      <c r="D327" s="5"/>
      <c r="E327" s="5"/>
      <c r="F327" s="19"/>
      <c r="G327" s="5"/>
      <c r="H327" s="18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6"/>
      <c r="AD327" s="6"/>
      <c r="AE327" s="6"/>
      <c r="AF327" s="6"/>
    </row>
    <row r="328" spans="1:32" x14ac:dyDescent="0.25">
      <c r="A328" s="1"/>
      <c r="B328" s="5"/>
      <c r="C328" s="5"/>
      <c r="D328" s="5"/>
      <c r="E328" s="5"/>
      <c r="F328" s="19"/>
      <c r="G328" s="5"/>
      <c r="H328" s="18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6"/>
      <c r="AD328" s="6"/>
      <c r="AE328" s="6"/>
      <c r="AF328" s="6"/>
    </row>
    <row r="329" spans="1:32" x14ac:dyDescent="0.25">
      <c r="A329" s="1"/>
      <c r="B329" s="5"/>
      <c r="C329" s="5"/>
      <c r="D329" s="5"/>
      <c r="E329" s="5"/>
      <c r="F329" s="19"/>
      <c r="G329" s="5"/>
      <c r="H329" s="18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6"/>
      <c r="AD329" s="6"/>
      <c r="AE329" s="6"/>
      <c r="AF329" s="6"/>
    </row>
    <row r="330" spans="1:32" x14ac:dyDescent="0.25">
      <c r="A330" s="1"/>
      <c r="B330" s="5"/>
      <c r="C330" s="5"/>
      <c r="D330" s="5"/>
      <c r="E330" s="5"/>
      <c r="F330" s="19"/>
      <c r="G330" s="5"/>
      <c r="H330" s="18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6"/>
      <c r="AD330" s="6"/>
      <c r="AE330" s="6"/>
      <c r="AF330" s="6"/>
    </row>
    <row r="331" spans="1:32" x14ac:dyDescent="0.25">
      <c r="A331" s="1"/>
      <c r="B331" s="5"/>
      <c r="C331" s="5"/>
      <c r="D331" s="5"/>
      <c r="E331" s="5"/>
      <c r="F331" s="19"/>
      <c r="G331" s="5"/>
      <c r="H331" s="18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6"/>
      <c r="AD331" s="6"/>
      <c r="AE331" s="6"/>
      <c r="AF331" s="6"/>
    </row>
    <row r="332" spans="1:32" x14ac:dyDescent="0.25">
      <c r="A332" s="1"/>
      <c r="B332" s="5"/>
      <c r="C332" s="5"/>
      <c r="D332" s="5"/>
      <c r="E332" s="5"/>
      <c r="F332" s="19"/>
      <c r="G332" s="5"/>
      <c r="H332" s="18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6"/>
      <c r="AD332" s="6"/>
      <c r="AE332" s="6"/>
      <c r="AF332" s="6"/>
    </row>
    <row r="333" spans="1:32" x14ac:dyDescent="0.25">
      <c r="A333" s="1"/>
      <c r="B333" s="5"/>
      <c r="C333" s="5"/>
      <c r="D333" s="5"/>
      <c r="E333" s="5"/>
      <c r="F333" s="19"/>
      <c r="G333" s="5"/>
      <c r="H333" s="18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6"/>
      <c r="AD333" s="6"/>
      <c r="AE333" s="6"/>
      <c r="AF333" s="6"/>
    </row>
    <row r="334" spans="1:32" x14ac:dyDescent="0.25">
      <c r="A334" s="1"/>
      <c r="B334" s="5"/>
      <c r="C334" s="5"/>
      <c r="D334" s="5"/>
      <c r="E334" s="5"/>
      <c r="F334" s="19"/>
      <c r="G334" s="5"/>
      <c r="H334" s="18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6"/>
      <c r="AD334" s="6"/>
      <c r="AE334" s="6"/>
      <c r="AF334" s="6"/>
    </row>
    <row r="335" spans="1:32" x14ac:dyDescent="0.25">
      <c r="A335" s="1"/>
      <c r="B335" s="5"/>
      <c r="C335" s="5"/>
      <c r="D335" s="5"/>
      <c r="E335" s="5"/>
      <c r="F335" s="19"/>
      <c r="G335" s="5"/>
      <c r="H335" s="18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6"/>
      <c r="AD335" s="6"/>
      <c r="AE335" s="6"/>
      <c r="AF335" s="6"/>
    </row>
    <row r="336" spans="1:32" x14ac:dyDescent="0.25">
      <c r="A336" s="1"/>
      <c r="B336" s="5"/>
      <c r="C336" s="5"/>
      <c r="D336" s="5"/>
      <c r="E336" s="5"/>
      <c r="F336" s="19"/>
      <c r="G336" s="5"/>
      <c r="H336" s="18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6"/>
      <c r="AD336" s="6"/>
      <c r="AE336" s="6"/>
      <c r="AF336" s="6"/>
    </row>
    <row r="337" spans="1:32" x14ac:dyDescent="0.25">
      <c r="A337" s="1"/>
      <c r="B337" s="5"/>
      <c r="C337" s="5"/>
      <c r="D337" s="5"/>
      <c r="E337" s="5"/>
      <c r="F337" s="19"/>
      <c r="G337" s="5"/>
      <c r="H337" s="18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6"/>
      <c r="AD337" s="6"/>
      <c r="AE337" s="6"/>
      <c r="AF337" s="6"/>
    </row>
    <row r="338" spans="1:32" x14ac:dyDescent="0.25">
      <c r="A338" s="1"/>
      <c r="B338" s="5"/>
      <c r="C338" s="5"/>
      <c r="D338" s="5"/>
      <c r="E338" s="5"/>
      <c r="F338" s="19"/>
      <c r="G338" s="5"/>
      <c r="H338" s="18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6"/>
      <c r="AD338" s="6"/>
      <c r="AE338" s="6"/>
      <c r="AF338" s="6"/>
    </row>
    <row r="339" spans="1:32" x14ac:dyDescent="0.25">
      <c r="A339" s="1"/>
      <c r="B339" s="5"/>
      <c r="C339" s="5"/>
      <c r="D339" s="5"/>
      <c r="E339" s="5"/>
      <c r="F339" s="19"/>
      <c r="G339" s="5"/>
      <c r="H339" s="18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6"/>
      <c r="AD339" s="6"/>
      <c r="AE339" s="6"/>
      <c r="AF339" s="6"/>
    </row>
    <row r="340" spans="1:32" x14ac:dyDescent="0.25">
      <c r="A340" s="1"/>
      <c r="B340" s="5"/>
      <c r="C340" s="5"/>
      <c r="D340" s="5"/>
      <c r="E340" s="5"/>
      <c r="F340" s="19"/>
      <c r="G340" s="5"/>
      <c r="H340" s="18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6"/>
      <c r="AD340" s="6"/>
      <c r="AE340" s="6"/>
      <c r="AF340" s="6"/>
    </row>
    <row r="341" spans="1:32" x14ac:dyDescent="0.25">
      <c r="A341" s="1"/>
      <c r="B341" s="5"/>
      <c r="C341" s="5"/>
      <c r="D341" s="5"/>
      <c r="E341" s="5"/>
      <c r="F341" s="19"/>
      <c r="G341" s="5"/>
      <c r="H341" s="18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6"/>
      <c r="AD341" s="6"/>
      <c r="AE341" s="6"/>
      <c r="AF341" s="6"/>
    </row>
    <row r="342" spans="1:32" x14ac:dyDescent="0.25">
      <c r="A342" s="1"/>
      <c r="B342" s="5"/>
      <c r="C342" s="5"/>
      <c r="D342" s="5"/>
      <c r="E342" s="5"/>
      <c r="F342" s="19"/>
      <c r="G342" s="5"/>
      <c r="H342" s="18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6"/>
      <c r="AD342" s="6"/>
      <c r="AE342" s="6"/>
      <c r="AF342" s="6"/>
    </row>
    <row r="343" spans="1:32" x14ac:dyDescent="0.25">
      <c r="A343" s="1"/>
      <c r="B343" s="5"/>
      <c r="C343" s="5"/>
      <c r="D343" s="5"/>
      <c r="E343" s="5"/>
      <c r="F343" s="19"/>
      <c r="G343" s="5"/>
      <c r="H343" s="18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6"/>
      <c r="AD343" s="6"/>
      <c r="AE343" s="6"/>
      <c r="AF343" s="6"/>
    </row>
    <row r="344" spans="1:32" x14ac:dyDescent="0.25">
      <c r="A344" s="1"/>
      <c r="B344" s="5"/>
      <c r="C344" s="5"/>
      <c r="D344" s="5"/>
      <c r="E344" s="5"/>
      <c r="F344" s="19"/>
      <c r="G344" s="5"/>
      <c r="H344" s="18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6"/>
      <c r="AD344" s="6"/>
      <c r="AE344" s="6"/>
      <c r="AF344" s="6"/>
    </row>
    <row r="345" spans="1:32" x14ac:dyDescent="0.25">
      <c r="A345" s="1"/>
      <c r="B345" s="5"/>
      <c r="C345" s="5"/>
      <c r="D345" s="5"/>
      <c r="E345" s="5"/>
      <c r="F345" s="19"/>
      <c r="G345" s="5"/>
      <c r="H345" s="18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6"/>
      <c r="AD345" s="6"/>
      <c r="AE345" s="6"/>
      <c r="AF345" s="6"/>
    </row>
    <row r="346" spans="1:32" x14ac:dyDescent="0.25">
      <c r="A346" s="1"/>
      <c r="B346" s="5"/>
      <c r="C346" s="5"/>
      <c r="D346" s="5"/>
      <c r="E346" s="5"/>
      <c r="F346" s="19"/>
      <c r="G346" s="5"/>
      <c r="H346" s="18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6"/>
      <c r="AD346" s="6"/>
      <c r="AE346" s="6"/>
      <c r="AF346" s="6"/>
    </row>
    <row r="347" spans="1:32" x14ac:dyDescent="0.25">
      <c r="A347" s="1"/>
      <c r="B347" s="5"/>
      <c r="C347" s="5"/>
      <c r="D347" s="5"/>
      <c r="E347" s="5"/>
      <c r="F347" s="19"/>
      <c r="G347" s="5"/>
      <c r="H347" s="18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6"/>
      <c r="AD347" s="6"/>
      <c r="AE347" s="6"/>
      <c r="AF347" s="6"/>
    </row>
    <row r="348" spans="1:32" x14ac:dyDescent="0.25">
      <c r="A348" s="1"/>
      <c r="B348" s="5"/>
      <c r="C348" s="5"/>
      <c r="D348" s="5"/>
      <c r="E348" s="5"/>
      <c r="F348" s="19"/>
      <c r="G348" s="5"/>
      <c r="H348" s="18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6"/>
      <c r="AD348" s="6"/>
      <c r="AE348" s="6"/>
      <c r="AF348" s="6"/>
    </row>
    <row r="349" spans="1:32" x14ac:dyDescent="0.25">
      <c r="A349" s="1"/>
      <c r="B349" s="5"/>
      <c r="C349" s="5"/>
      <c r="D349" s="5"/>
      <c r="E349" s="5"/>
      <c r="F349" s="19"/>
      <c r="G349" s="5"/>
      <c r="H349" s="18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6"/>
      <c r="AD349" s="6"/>
      <c r="AE349" s="6"/>
      <c r="AF349" s="6"/>
    </row>
    <row r="350" spans="1:32" x14ac:dyDescent="0.25">
      <c r="A350" s="1"/>
      <c r="B350" s="5"/>
      <c r="C350" s="5"/>
      <c r="D350" s="5"/>
      <c r="E350" s="5"/>
      <c r="F350" s="19"/>
      <c r="G350" s="5"/>
      <c r="H350" s="18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6"/>
      <c r="AD350" s="6"/>
      <c r="AE350" s="6"/>
      <c r="AF350" s="6"/>
    </row>
    <row r="351" spans="1:32" x14ac:dyDescent="0.25">
      <c r="A351" s="1"/>
      <c r="B351" s="5"/>
      <c r="C351" s="5"/>
      <c r="D351" s="5"/>
      <c r="E351" s="5"/>
      <c r="F351" s="19"/>
      <c r="G351" s="5"/>
      <c r="H351" s="18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6"/>
      <c r="AD351" s="6"/>
      <c r="AE351" s="6"/>
      <c r="AF351" s="6"/>
    </row>
    <row r="352" spans="1:32" x14ac:dyDescent="0.25">
      <c r="A352" s="1"/>
      <c r="B352" s="5"/>
      <c r="C352" s="5"/>
      <c r="D352" s="5"/>
      <c r="E352" s="5"/>
      <c r="F352" s="19"/>
      <c r="G352" s="5"/>
      <c r="H352" s="18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6"/>
      <c r="AD352" s="6"/>
      <c r="AE352" s="6"/>
      <c r="AF352" s="6"/>
    </row>
    <row r="353" spans="1:32" x14ac:dyDescent="0.25">
      <c r="A353" s="1"/>
      <c r="B353" s="5"/>
      <c r="C353" s="5"/>
      <c r="D353" s="5"/>
      <c r="E353" s="5"/>
      <c r="F353" s="19"/>
      <c r="G353" s="5"/>
      <c r="H353" s="18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6"/>
      <c r="AD353" s="6"/>
      <c r="AE353" s="6"/>
      <c r="AF353" s="6"/>
    </row>
    <row r="354" spans="1:32" x14ac:dyDescent="0.25">
      <c r="A354" s="1"/>
      <c r="B354" s="5"/>
      <c r="C354" s="5"/>
      <c r="D354" s="5"/>
      <c r="E354" s="5"/>
      <c r="F354" s="19"/>
      <c r="G354" s="5"/>
      <c r="H354" s="18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6"/>
      <c r="AD354" s="6"/>
      <c r="AE354" s="6"/>
      <c r="AF354" s="6"/>
    </row>
    <row r="355" spans="1:32" x14ac:dyDescent="0.25">
      <c r="A355" s="1"/>
      <c r="B355" s="5"/>
      <c r="C355" s="5"/>
      <c r="D355" s="5"/>
      <c r="E355" s="5"/>
      <c r="F355" s="19"/>
      <c r="G355" s="5"/>
      <c r="H355" s="18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6"/>
      <c r="AD355" s="6"/>
      <c r="AE355" s="6"/>
      <c r="AF355" s="6"/>
    </row>
    <row r="356" spans="1:32" x14ac:dyDescent="0.25">
      <c r="A356" s="1"/>
      <c r="B356" s="5"/>
      <c r="C356" s="5"/>
      <c r="D356" s="5"/>
      <c r="E356" s="5"/>
      <c r="F356" s="19"/>
      <c r="G356" s="5"/>
      <c r="H356" s="18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6"/>
      <c r="AD356" s="6"/>
      <c r="AE356" s="6"/>
      <c r="AF356" s="6"/>
    </row>
    <row r="357" spans="1:32" x14ac:dyDescent="0.25">
      <c r="A357" s="1"/>
      <c r="B357" s="5"/>
      <c r="C357" s="5"/>
      <c r="D357" s="5"/>
      <c r="E357" s="5"/>
      <c r="F357" s="19"/>
      <c r="G357" s="5"/>
      <c r="H357" s="18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6"/>
      <c r="AD357" s="6"/>
      <c r="AE357" s="6"/>
      <c r="AF357" s="6"/>
    </row>
    <row r="358" spans="1:32" x14ac:dyDescent="0.25">
      <c r="A358" s="1"/>
      <c r="B358" s="5"/>
      <c r="C358" s="5"/>
      <c r="D358" s="5"/>
      <c r="E358" s="5"/>
      <c r="F358" s="19"/>
      <c r="G358" s="5"/>
      <c r="H358" s="18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6"/>
      <c r="AD358" s="6"/>
      <c r="AE358" s="6"/>
      <c r="AF358" s="6"/>
    </row>
    <row r="359" spans="1:32" x14ac:dyDescent="0.25">
      <c r="A359" s="1"/>
      <c r="B359" s="5"/>
      <c r="C359" s="5"/>
      <c r="D359" s="5"/>
      <c r="E359" s="5"/>
      <c r="F359" s="19"/>
      <c r="G359" s="5"/>
      <c r="H359" s="18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6"/>
      <c r="AD359" s="6"/>
      <c r="AE359" s="6"/>
      <c r="AF359" s="6"/>
    </row>
    <row r="360" spans="1:32" x14ac:dyDescent="0.25">
      <c r="A360" s="1"/>
      <c r="B360" s="5"/>
      <c r="C360" s="5"/>
      <c r="D360" s="5"/>
      <c r="E360" s="5"/>
      <c r="F360" s="19"/>
      <c r="G360" s="5"/>
      <c r="H360" s="18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6"/>
      <c r="AD360" s="6"/>
      <c r="AE360" s="6"/>
      <c r="AF360" s="6"/>
    </row>
    <row r="361" spans="1:32" x14ac:dyDescent="0.25">
      <c r="A361" s="1"/>
      <c r="B361" s="5"/>
      <c r="C361" s="5"/>
      <c r="D361" s="5"/>
      <c r="E361" s="5"/>
      <c r="F361" s="19"/>
      <c r="G361" s="5"/>
      <c r="H361" s="18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6"/>
      <c r="AD361" s="6"/>
      <c r="AE361" s="6"/>
      <c r="AF361" s="6"/>
    </row>
    <row r="362" spans="1:32" x14ac:dyDescent="0.25">
      <c r="A362" s="1"/>
      <c r="B362" s="5"/>
      <c r="C362" s="5"/>
      <c r="D362" s="5"/>
      <c r="E362" s="5"/>
      <c r="F362" s="19"/>
      <c r="G362" s="5"/>
      <c r="H362" s="18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6"/>
      <c r="AD362" s="6"/>
      <c r="AE362" s="6"/>
      <c r="AF362" s="6"/>
    </row>
    <row r="363" spans="1:32" x14ac:dyDescent="0.25">
      <c r="A363" s="1"/>
      <c r="B363" s="5"/>
      <c r="C363" s="5"/>
      <c r="D363" s="5"/>
      <c r="E363" s="5"/>
      <c r="F363" s="19"/>
      <c r="G363" s="5"/>
      <c r="H363" s="18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6"/>
      <c r="AD363" s="6"/>
      <c r="AE363" s="6"/>
      <c r="AF363" s="6"/>
    </row>
    <row r="364" spans="1:32" x14ac:dyDescent="0.25">
      <c r="A364" s="1"/>
      <c r="B364" s="5"/>
      <c r="C364" s="5"/>
      <c r="D364" s="5"/>
      <c r="E364" s="5"/>
      <c r="F364" s="19"/>
      <c r="G364" s="5"/>
      <c r="H364" s="18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6"/>
      <c r="AD364" s="6"/>
      <c r="AE364" s="6"/>
      <c r="AF364" s="6"/>
    </row>
    <row r="365" spans="1:32" x14ac:dyDescent="0.25">
      <c r="A365" s="1"/>
      <c r="B365" s="5"/>
      <c r="C365" s="5"/>
      <c r="D365" s="5"/>
      <c r="E365" s="5"/>
      <c r="F365" s="19"/>
      <c r="G365" s="5"/>
      <c r="H365" s="18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6"/>
      <c r="AD365" s="6"/>
      <c r="AE365" s="6"/>
      <c r="AF365" s="6"/>
    </row>
    <row r="366" spans="1:32" x14ac:dyDescent="0.25">
      <c r="A366" s="1"/>
      <c r="B366" s="5"/>
      <c r="C366" s="5"/>
      <c r="D366" s="5"/>
      <c r="E366" s="5"/>
      <c r="F366" s="19"/>
      <c r="G366" s="5"/>
      <c r="H366" s="18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6"/>
      <c r="AD366" s="6"/>
      <c r="AE366" s="6"/>
      <c r="AF366" s="6"/>
    </row>
    <row r="367" spans="1:32" x14ac:dyDescent="0.25">
      <c r="A367" s="1"/>
      <c r="B367" s="5"/>
      <c r="C367" s="5"/>
      <c r="D367" s="5"/>
      <c r="E367" s="5"/>
      <c r="F367" s="19"/>
      <c r="G367" s="5"/>
      <c r="H367" s="18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6"/>
      <c r="AD367" s="6"/>
      <c r="AE367" s="6"/>
      <c r="AF367" s="6"/>
    </row>
    <row r="368" spans="1:32" x14ac:dyDescent="0.25">
      <c r="A368" s="1"/>
      <c r="B368" s="5"/>
      <c r="C368" s="5"/>
      <c r="D368" s="5"/>
      <c r="E368" s="5"/>
      <c r="F368" s="19"/>
      <c r="G368" s="5"/>
      <c r="H368" s="18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6"/>
      <c r="AD368" s="6"/>
      <c r="AE368" s="6"/>
      <c r="AF368" s="6"/>
    </row>
    <row r="369" spans="1:32" x14ac:dyDescent="0.25">
      <c r="A369" s="1"/>
      <c r="B369" s="5"/>
      <c r="C369" s="5"/>
      <c r="D369" s="5"/>
      <c r="E369" s="5"/>
      <c r="F369" s="19"/>
      <c r="G369" s="5"/>
      <c r="H369" s="18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6"/>
      <c r="AD369" s="6"/>
      <c r="AE369" s="6"/>
      <c r="AF369" s="6"/>
    </row>
    <row r="370" spans="1:32" x14ac:dyDescent="0.25">
      <c r="A370" s="1"/>
      <c r="B370" s="5"/>
      <c r="C370" s="5"/>
      <c r="D370" s="5"/>
      <c r="E370" s="5"/>
      <c r="F370" s="19"/>
      <c r="G370" s="5"/>
      <c r="H370" s="18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6"/>
      <c r="AD370" s="6"/>
      <c r="AE370" s="6"/>
      <c r="AF370" s="6"/>
    </row>
    <row r="371" spans="1:32" x14ac:dyDescent="0.25">
      <c r="A371" s="1"/>
      <c r="B371" s="5"/>
      <c r="C371" s="5"/>
      <c r="D371" s="5"/>
      <c r="E371" s="5"/>
      <c r="F371" s="19"/>
      <c r="G371" s="5"/>
      <c r="H371" s="18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6"/>
      <c r="AD371" s="6"/>
      <c r="AE371" s="6"/>
      <c r="AF371" s="6"/>
    </row>
    <row r="372" spans="1:32" x14ac:dyDescent="0.25">
      <c r="A372" s="1"/>
      <c r="B372" s="5"/>
      <c r="C372" s="5"/>
      <c r="D372" s="5"/>
      <c r="E372" s="5"/>
      <c r="F372" s="19"/>
      <c r="G372" s="5"/>
      <c r="H372" s="18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6"/>
      <c r="AD372" s="6"/>
      <c r="AE372" s="6"/>
      <c r="AF372" s="6"/>
    </row>
    <row r="373" spans="1:32" x14ac:dyDescent="0.25">
      <c r="A373" s="1"/>
      <c r="B373" s="5"/>
      <c r="C373" s="5"/>
      <c r="D373" s="5"/>
      <c r="E373" s="5"/>
      <c r="F373" s="19"/>
      <c r="G373" s="5"/>
      <c r="H373" s="18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6"/>
      <c r="AD373" s="6"/>
      <c r="AE373" s="6"/>
      <c r="AF373" s="6"/>
    </row>
    <row r="374" spans="1:32" x14ac:dyDescent="0.25">
      <c r="A374" s="1"/>
      <c r="B374" s="5"/>
      <c r="C374" s="5"/>
      <c r="D374" s="5"/>
      <c r="E374" s="5"/>
      <c r="F374" s="19"/>
      <c r="G374" s="5"/>
      <c r="H374" s="18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6"/>
      <c r="AD374" s="6"/>
      <c r="AE374" s="6"/>
      <c r="AF374" s="6"/>
    </row>
    <row r="375" spans="1:32" x14ac:dyDescent="0.25">
      <c r="A375" s="1"/>
      <c r="B375" s="5"/>
      <c r="C375" s="5"/>
      <c r="D375" s="5"/>
      <c r="E375" s="5"/>
      <c r="F375" s="19"/>
      <c r="G375" s="5"/>
      <c r="H375" s="18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6"/>
      <c r="AD375" s="6"/>
      <c r="AE375" s="6"/>
      <c r="AF375" s="6"/>
    </row>
    <row r="376" spans="1:32" x14ac:dyDescent="0.25">
      <c r="A376" s="1"/>
      <c r="B376" s="5"/>
      <c r="C376" s="5"/>
      <c r="D376" s="5"/>
      <c r="E376" s="5"/>
      <c r="F376" s="19"/>
      <c r="G376" s="5"/>
      <c r="H376" s="18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6"/>
      <c r="AD376" s="6"/>
      <c r="AE376" s="6"/>
      <c r="AF376" s="6"/>
    </row>
    <row r="377" spans="1:32" x14ac:dyDescent="0.25">
      <c r="A377" s="1"/>
      <c r="B377" s="5"/>
      <c r="C377" s="5"/>
      <c r="D377" s="5"/>
      <c r="E377" s="5"/>
      <c r="F377" s="19"/>
      <c r="G377" s="5"/>
      <c r="H377" s="18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6"/>
      <c r="AD377" s="6"/>
      <c r="AE377" s="6"/>
      <c r="AF377" s="6"/>
    </row>
    <row r="378" spans="1:32" x14ac:dyDescent="0.25">
      <c r="A378" s="1"/>
      <c r="B378" s="5"/>
      <c r="C378" s="5"/>
      <c r="D378" s="5"/>
      <c r="E378" s="5"/>
      <c r="F378" s="19"/>
      <c r="G378" s="5"/>
      <c r="H378" s="18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6"/>
      <c r="AD378" s="6"/>
      <c r="AE378" s="6"/>
      <c r="AF378" s="6"/>
    </row>
    <row r="379" spans="1:32" x14ac:dyDescent="0.25">
      <c r="A379" s="1"/>
      <c r="B379" s="5"/>
      <c r="C379" s="5"/>
      <c r="D379" s="5"/>
      <c r="E379" s="5"/>
      <c r="F379" s="19"/>
      <c r="G379" s="5"/>
      <c r="H379" s="18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6"/>
      <c r="AD379" s="6"/>
      <c r="AE379" s="6"/>
      <c r="AF379" s="6"/>
    </row>
    <row r="380" spans="1:32" x14ac:dyDescent="0.25">
      <c r="A380" s="1"/>
      <c r="B380" s="5"/>
      <c r="C380" s="5"/>
      <c r="D380" s="5"/>
      <c r="E380" s="5"/>
      <c r="F380" s="19"/>
      <c r="G380" s="5"/>
      <c r="H380" s="18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6"/>
      <c r="AD380" s="6"/>
      <c r="AE380" s="6"/>
      <c r="AF380" s="6"/>
    </row>
    <row r="381" spans="1:32" x14ac:dyDescent="0.25">
      <c r="A381" s="1"/>
      <c r="B381" s="5"/>
      <c r="C381" s="5"/>
      <c r="D381" s="5"/>
      <c r="E381" s="5"/>
      <c r="F381" s="19"/>
      <c r="G381" s="5"/>
      <c r="H381" s="18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6"/>
      <c r="AD381" s="6"/>
      <c r="AE381" s="6"/>
      <c r="AF381" s="6"/>
    </row>
    <row r="382" spans="1:32" x14ac:dyDescent="0.25">
      <c r="A382" s="1"/>
      <c r="B382" s="5"/>
      <c r="C382" s="5"/>
      <c r="D382" s="5"/>
      <c r="E382" s="5"/>
      <c r="F382" s="19"/>
      <c r="G382" s="5"/>
      <c r="H382" s="18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6"/>
      <c r="AD382" s="6"/>
      <c r="AE382" s="6"/>
      <c r="AF382" s="6"/>
    </row>
    <row r="383" spans="1:32" x14ac:dyDescent="0.25">
      <c r="A383" s="1"/>
      <c r="B383" s="5"/>
      <c r="C383" s="5"/>
      <c r="D383" s="5"/>
      <c r="E383" s="5"/>
      <c r="F383" s="19"/>
      <c r="G383" s="5"/>
      <c r="H383" s="18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6"/>
      <c r="AD383" s="6"/>
      <c r="AE383" s="6"/>
      <c r="AF383" s="6"/>
    </row>
    <row r="384" spans="1:32" x14ac:dyDescent="0.25">
      <c r="A384" s="1"/>
      <c r="B384" s="5"/>
      <c r="C384" s="5"/>
      <c r="D384" s="5"/>
      <c r="E384" s="5"/>
      <c r="F384" s="19"/>
      <c r="G384" s="5"/>
      <c r="H384" s="18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6"/>
      <c r="AD384" s="6"/>
      <c r="AE384" s="6"/>
      <c r="AF384" s="6"/>
    </row>
    <row r="385" spans="1:32" x14ac:dyDescent="0.25">
      <c r="A385" s="1"/>
      <c r="B385" s="5"/>
      <c r="C385" s="5"/>
      <c r="D385" s="5"/>
      <c r="E385" s="5"/>
      <c r="F385" s="19"/>
      <c r="G385" s="5"/>
      <c r="H385" s="18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6"/>
      <c r="AD385" s="6"/>
      <c r="AE385" s="6"/>
      <c r="AF385" s="6"/>
    </row>
    <row r="386" spans="1:32" x14ac:dyDescent="0.25">
      <c r="A386" s="1"/>
      <c r="B386" s="5"/>
      <c r="C386" s="5"/>
      <c r="D386" s="5"/>
      <c r="E386" s="5"/>
      <c r="F386" s="19"/>
      <c r="G386" s="5"/>
      <c r="H386" s="18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6"/>
      <c r="AD386" s="6"/>
      <c r="AE386" s="6"/>
      <c r="AF386" s="6"/>
    </row>
    <row r="387" spans="1:32" x14ac:dyDescent="0.25">
      <c r="A387" s="1"/>
      <c r="B387" s="5"/>
      <c r="C387" s="5"/>
      <c r="D387" s="5"/>
      <c r="E387" s="5"/>
      <c r="F387" s="19"/>
      <c r="G387" s="5"/>
      <c r="H387" s="18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6"/>
      <c r="AD387" s="6"/>
      <c r="AE387" s="6"/>
      <c r="AF387" s="6"/>
    </row>
    <row r="388" spans="1:32" x14ac:dyDescent="0.25">
      <c r="A388" s="1"/>
      <c r="B388" s="5"/>
      <c r="C388" s="5"/>
      <c r="D388" s="5"/>
      <c r="E388" s="5"/>
      <c r="F388" s="19"/>
      <c r="G388" s="5"/>
      <c r="H388" s="18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6"/>
      <c r="AD388" s="6"/>
      <c r="AE388" s="6"/>
      <c r="AF388" s="6"/>
    </row>
    <row r="389" spans="1:32" x14ac:dyDescent="0.25">
      <c r="A389" s="1"/>
      <c r="B389" s="5"/>
      <c r="C389" s="5"/>
      <c r="D389" s="5"/>
      <c r="E389" s="5"/>
      <c r="F389" s="19"/>
      <c r="G389" s="5"/>
      <c r="H389" s="18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6"/>
      <c r="AD389" s="6"/>
      <c r="AE389" s="6"/>
      <c r="AF389" s="6"/>
    </row>
    <row r="390" spans="1:32" x14ac:dyDescent="0.25">
      <c r="A390" s="1"/>
      <c r="B390" s="5"/>
      <c r="C390" s="5"/>
      <c r="D390" s="5"/>
      <c r="E390" s="5"/>
      <c r="F390" s="19"/>
      <c r="G390" s="5"/>
      <c r="H390" s="18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6"/>
      <c r="AD390" s="6"/>
      <c r="AE390" s="6"/>
      <c r="AF390" s="6"/>
    </row>
    <row r="391" spans="1:32" x14ac:dyDescent="0.25">
      <c r="A391" s="1"/>
      <c r="B391" s="5"/>
      <c r="C391" s="5"/>
      <c r="D391" s="5"/>
      <c r="E391" s="5"/>
      <c r="F391" s="19"/>
      <c r="G391" s="5"/>
      <c r="H391" s="18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6"/>
      <c r="AD391" s="6"/>
      <c r="AE391" s="6"/>
      <c r="AF391" s="6"/>
    </row>
    <row r="392" spans="1:32" x14ac:dyDescent="0.25">
      <c r="A392" s="1"/>
      <c r="B392" s="5"/>
      <c r="C392" s="5"/>
      <c r="D392" s="5"/>
      <c r="E392" s="5"/>
      <c r="F392" s="19"/>
      <c r="G392" s="5"/>
      <c r="H392" s="18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6"/>
      <c r="AD392" s="6"/>
      <c r="AE392" s="6"/>
      <c r="AF392" s="6"/>
    </row>
    <row r="393" spans="1:32" x14ac:dyDescent="0.25">
      <c r="A393" s="1"/>
      <c r="B393" s="5"/>
      <c r="C393" s="5"/>
      <c r="D393" s="5"/>
      <c r="E393" s="5"/>
      <c r="F393" s="19"/>
      <c r="G393" s="5"/>
      <c r="H393" s="18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6"/>
      <c r="AD393" s="6"/>
      <c r="AE393" s="6"/>
      <c r="AF393" s="6"/>
    </row>
    <row r="394" spans="1:32" x14ac:dyDescent="0.25">
      <c r="A394" s="1"/>
      <c r="B394" s="5"/>
      <c r="C394" s="5"/>
      <c r="D394" s="5"/>
      <c r="E394" s="5"/>
      <c r="F394" s="19"/>
      <c r="G394" s="5"/>
      <c r="H394" s="18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6"/>
      <c r="AD394" s="6"/>
      <c r="AE394" s="6"/>
      <c r="AF394" s="6"/>
    </row>
    <row r="395" spans="1:32" x14ac:dyDescent="0.25">
      <c r="A395" s="1"/>
      <c r="B395" s="5"/>
      <c r="C395" s="5"/>
      <c r="D395" s="5"/>
      <c r="E395" s="5"/>
      <c r="F395" s="19"/>
      <c r="G395" s="5"/>
      <c r="H395" s="18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6"/>
      <c r="AD395" s="6"/>
      <c r="AE395" s="6"/>
      <c r="AF395" s="6"/>
    </row>
    <row r="396" spans="1:32" x14ac:dyDescent="0.25">
      <c r="A396" s="1"/>
      <c r="B396" s="5"/>
      <c r="C396" s="5"/>
      <c r="D396" s="5"/>
      <c r="E396" s="5"/>
      <c r="F396" s="19"/>
      <c r="G396" s="5"/>
      <c r="H396" s="18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6"/>
      <c r="AD396" s="6"/>
      <c r="AE396" s="6"/>
      <c r="AF396" s="6"/>
    </row>
    <row r="397" spans="1:32" x14ac:dyDescent="0.25">
      <c r="A397" s="1"/>
      <c r="B397" s="5"/>
      <c r="C397" s="5"/>
      <c r="D397" s="5"/>
      <c r="E397" s="5"/>
      <c r="F397" s="19"/>
      <c r="G397" s="5"/>
      <c r="H397" s="18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6"/>
      <c r="AD397" s="6"/>
      <c r="AE397" s="6"/>
      <c r="AF397" s="6"/>
    </row>
    <row r="398" spans="1:32" x14ac:dyDescent="0.25">
      <c r="A398" s="1"/>
      <c r="B398" s="5"/>
      <c r="C398" s="5"/>
      <c r="D398" s="5"/>
      <c r="E398" s="5"/>
      <c r="F398" s="19"/>
      <c r="G398" s="5"/>
      <c r="H398" s="18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6"/>
      <c r="AD398" s="6"/>
      <c r="AE398" s="6"/>
      <c r="AF398" s="6"/>
    </row>
    <row r="399" spans="1:32" x14ac:dyDescent="0.25">
      <c r="A399" s="1"/>
      <c r="B399" s="5"/>
      <c r="C399" s="5"/>
      <c r="D399" s="5"/>
      <c r="E399" s="5"/>
      <c r="F399" s="19"/>
      <c r="G399" s="5"/>
      <c r="H399" s="18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6"/>
      <c r="AD399" s="6"/>
      <c r="AE399" s="6"/>
      <c r="AF399" s="6"/>
    </row>
    <row r="400" spans="1:32" x14ac:dyDescent="0.25">
      <c r="A400" s="1"/>
      <c r="B400" s="5"/>
      <c r="C400" s="5"/>
      <c r="D400" s="5"/>
      <c r="E400" s="5"/>
      <c r="F400" s="19"/>
      <c r="G400" s="5"/>
      <c r="H400" s="18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6"/>
      <c r="AD400" s="6"/>
      <c r="AE400" s="6"/>
      <c r="AF400" s="6"/>
    </row>
    <row r="401" spans="1:32" x14ac:dyDescent="0.25">
      <c r="A401" s="1"/>
      <c r="B401" s="5"/>
      <c r="C401" s="5"/>
      <c r="D401" s="5"/>
      <c r="E401" s="5"/>
      <c r="F401" s="19"/>
      <c r="G401" s="5"/>
      <c r="H401" s="18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6"/>
      <c r="AD401" s="6"/>
      <c r="AE401" s="6"/>
      <c r="AF401" s="6"/>
    </row>
    <row r="402" spans="1:32" x14ac:dyDescent="0.25">
      <c r="A402" s="1"/>
      <c r="B402" s="5"/>
      <c r="C402" s="5"/>
      <c r="D402" s="5"/>
      <c r="E402" s="5"/>
      <c r="F402" s="19"/>
      <c r="G402" s="5"/>
      <c r="H402" s="18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6"/>
      <c r="AD402" s="6"/>
      <c r="AE402" s="6"/>
      <c r="AF402" s="6"/>
    </row>
    <row r="403" spans="1:32" x14ac:dyDescent="0.25">
      <c r="A403" s="1"/>
      <c r="B403" s="5"/>
      <c r="C403" s="5"/>
      <c r="D403" s="5"/>
      <c r="E403" s="5"/>
      <c r="F403" s="19"/>
      <c r="G403" s="5"/>
      <c r="H403" s="18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6"/>
      <c r="AD403" s="6"/>
      <c r="AE403" s="6"/>
      <c r="AF403" s="6"/>
    </row>
    <row r="404" spans="1:32" x14ac:dyDescent="0.25">
      <c r="A404" s="1"/>
      <c r="B404" s="5"/>
      <c r="C404" s="5"/>
      <c r="D404" s="5"/>
      <c r="E404" s="5"/>
      <c r="F404" s="19"/>
      <c r="G404" s="5"/>
      <c r="H404" s="18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6"/>
      <c r="AD404" s="6"/>
      <c r="AE404" s="6"/>
      <c r="AF404" s="6"/>
    </row>
    <row r="405" spans="1:32" x14ac:dyDescent="0.25">
      <c r="A405" s="1"/>
      <c r="B405" s="5"/>
      <c r="C405" s="5"/>
      <c r="D405" s="5"/>
      <c r="E405" s="5"/>
      <c r="F405" s="19"/>
      <c r="G405" s="5"/>
      <c r="H405" s="18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6"/>
      <c r="AD405" s="6"/>
      <c r="AE405" s="6"/>
      <c r="AF405" s="6"/>
    </row>
    <row r="406" spans="1:32" x14ac:dyDescent="0.25">
      <c r="A406" s="1"/>
      <c r="B406" s="5"/>
      <c r="C406" s="5"/>
      <c r="D406" s="5"/>
      <c r="E406" s="5"/>
      <c r="F406" s="19"/>
      <c r="G406" s="5"/>
      <c r="H406" s="18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6"/>
      <c r="AD406" s="6"/>
      <c r="AE406" s="6"/>
      <c r="AF406" s="6"/>
    </row>
    <row r="407" spans="1:32" x14ac:dyDescent="0.25">
      <c r="A407" s="1"/>
      <c r="B407" s="5"/>
      <c r="C407" s="5"/>
      <c r="D407" s="5"/>
      <c r="E407" s="5"/>
      <c r="F407" s="19"/>
      <c r="G407" s="5"/>
      <c r="H407" s="18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6"/>
      <c r="AD407" s="6"/>
      <c r="AE407" s="6"/>
      <c r="AF407" s="6"/>
    </row>
    <row r="408" spans="1:32" x14ac:dyDescent="0.25">
      <c r="A408" s="1"/>
      <c r="B408" s="5"/>
      <c r="C408" s="5"/>
      <c r="D408" s="5"/>
      <c r="E408" s="5"/>
      <c r="F408" s="19"/>
      <c r="G408" s="5"/>
      <c r="H408" s="18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6"/>
      <c r="AD408" s="6"/>
      <c r="AE408" s="6"/>
      <c r="AF408" s="6"/>
    </row>
    <row r="409" spans="1:32" x14ac:dyDescent="0.25">
      <c r="A409" s="1"/>
      <c r="B409" s="5"/>
      <c r="C409" s="5"/>
      <c r="D409" s="5"/>
      <c r="E409" s="5"/>
      <c r="F409" s="19"/>
      <c r="G409" s="5"/>
      <c r="H409" s="18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6"/>
      <c r="AD409" s="6"/>
      <c r="AE409" s="6"/>
      <c r="AF409" s="6"/>
    </row>
    <row r="410" spans="1:32" x14ac:dyDescent="0.25">
      <c r="A410" s="1"/>
      <c r="B410" s="5"/>
      <c r="C410" s="5"/>
      <c r="D410" s="5"/>
      <c r="E410" s="5"/>
      <c r="F410" s="19"/>
      <c r="G410" s="5"/>
      <c r="H410" s="18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6"/>
      <c r="AD410" s="6"/>
      <c r="AE410" s="6"/>
      <c r="AF410" s="6"/>
    </row>
    <row r="411" spans="1:32" x14ac:dyDescent="0.25">
      <c r="A411" s="1"/>
      <c r="B411" s="5"/>
      <c r="C411" s="5"/>
      <c r="D411" s="5"/>
      <c r="E411" s="5"/>
      <c r="F411" s="19"/>
      <c r="G411" s="5"/>
      <c r="H411" s="18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6"/>
      <c r="AD411" s="6"/>
      <c r="AE411" s="6"/>
      <c r="AF411" s="6"/>
    </row>
    <row r="412" spans="1:32" x14ac:dyDescent="0.25">
      <c r="A412" s="1"/>
      <c r="B412" s="5"/>
      <c r="C412" s="5"/>
      <c r="D412" s="5"/>
      <c r="E412" s="5"/>
      <c r="F412" s="19"/>
      <c r="G412" s="5"/>
      <c r="H412" s="18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6"/>
      <c r="AD412" s="6"/>
      <c r="AE412" s="6"/>
      <c r="AF412" s="6"/>
    </row>
    <row r="413" spans="1:32" x14ac:dyDescent="0.25">
      <c r="A413" s="1"/>
      <c r="B413" s="5"/>
      <c r="C413" s="5"/>
      <c r="D413" s="5"/>
      <c r="E413" s="5"/>
      <c r="F413" s="19"/>
      <c r="G413" s="5"/>
      <c r="H413" s="18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6"/>
      <c r="AD413" s="6"/>
      <c r="AE413" s="6"/>
      <c r="AF413" s="6"/>
    </row>
    <row r="414" spans="1:32" x14ac:dyDescent="0.25">
      <c r="A414" s="1"/>
      <c r="B414" s="5"/>
      <c r="C414" s="5"/>
      <c r="D414" s="5"/>
      <c r="E414" s="5"/>
      <c r="F414" s="19"/>
      <c r="G414" s="5"/>
      <c r="H414" s="18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6"/>
      <c r="AD414" s="6"/>
      <c r="AE414" s="6"/>
      <c r="AF414" s="6"/>
    </row>
    <row r="415" spans="1:32" x14ac:dyDescent="0.25">
      <c r="A415" s="1"/>
      <c r="B415" s="5"/>
      <c r="C415" s="5"/>
      <c r="D415" s="5"/>
      <c r="E415" s="5"/>
      <c r="F415" s="19"/>
      <c r="G415" s="5"/>
      <c r="H415" s="18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6"/>
      <c r="AD415" s="6"/>
      <c r="AE415" s="6"/>
      <c r="AF415" s="6"/>
    </row>
    <row r="416" spans="1:32" x14ac:dyDescent="0.25">
      <c r="A416" s="1"/>
      <c r="B416" s="5"/>
      <c r="C416" s="5"/>
      <c r="D416" s="5"/>
      <c r="E416" s="5"/>
      <c r="F416" s="19"/>
      <c r="G416" s="5"/>
      <c r="H416" s="18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6"/>
      <c r="AD416" s="6"/>
      <c r="AE416" s="6"/>
      <c r="AF416" s="6"/>
    </row>
    <row r="417" spans="1:32" x14ac:dyDescent="0.25">
      <c r="A417" s="1"/>
      <c r="B417" s="5"/>
      <c r="C417" s="5"/>
      <c r="D417" s="5"/>
      <c r="E417" s="5"/>
      <c r="F417" s="19"/>
      <c r="G417" s="5"/>
      <c r="H417" s="18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6"/>
      <c r="AD417" s="6"/>
      <c r="AE417" s="6"/>
      <c r="AF417" s="6"/>
    </row>
    <row r="418" spans="1:32" x14ac:dyDescent="0.25">
      <c r="A418" s="1"/>
      <c r="B418" s="5"/>
      <c r="C418" s="5"/>
      <c r="D418" s="5"/>
      <c r="E418" s="5"/>
      <c r="F418" s="19"/>
      <c r="G418" s="5"/>
      <c r="H418" s="18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6"/>
      <c r="AD418" s="6"/>
      <c r="AE418" s="6"/>
      <c r="AF418" s="6"/>
    </row>
    <row r="419" spans="1:32" x14ac:dyDescent="0.25">
      <c r="A419" s="1"/>
      <c r="B419" s="5"/>
      <c r="C419" s="5"/>
      <c r="D419" s="5"/>
      <c r="E419" s="5"/>
      <c r="F419" s="19"/>
      <c r="G419" s="5"/>
      <c r="H419" s="18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6"/>
      <c r="AD419" s="6"/>
      <c r="AE419" s="6"/>
      <c r="AF419" s="6"/>
    </row>
    <row r="420" spans="1:32" x14ac:dyDescent="0.25">
      <c r="A420" s="1"/>
      <c r="B420" s="5"/>
      <c r="C420" s="5"/>
      <c r="D420" s="5"/>
      <c r="E420" s="5"/>
      <c r="F420" s="19"/>
      <c r="G420" s="5"/>
      <c r="H420" s="18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6"/>
      <c r="AD420" s="6"/>
      <c r="AE420" s="6"/>
      <c r="AF420" s="6"/>
    </row>
    <row r="421" spans="1:32" x14ac:dyDescent="0.25">
      <c r="A421" s="1"/>
      <c r="B421" s="5"/>
      <c r="C421" s="5"/>
      <c r="D421" s="5"/>
      <c r="E421" s="5"/>
      <c r="F421" s="19"/>
      <c r="G421" s="5"/>
      <c r="H421" s="18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6"/>
      <c r="AD421" s="6"/>
      <c r="AE421" s="6"/>
      <c r="AF421" s="6"/>
    </row>
    <row r="422" spans="1:32" x14ac:dyDescent="0.25">
      <c r="A422" s="1"/>
      <c r="B422" s="5"/>
      <c r="C422" s="5"/>
      <c r="D422" s="5"/>
      <c r="E422" s="5"/>
      <c r="F422" s="19"/>
      <c r="G422" s="5"/>
      <c r="H422" s="18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6"/>
      <c r="AD422" s="6"/>
      <c r="AE422" s="6"/>
      <c r="AF422" s="6"/>
    </row>
    <row r="423" spans="1:32" x14ac:dyDescent="0.25">
      <c r="A423" s="1"/>
      <c r="B423" s="5"/>
      <c r="C423" s="5"/>
      <c r="D423" s="5"/>
      <c r="E423" s="5"/>
      <c r="F423" s="19"/>
      <c r="G423" s="5"/>
      <c r="H423" s="18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6"/>
      <c r="AD423" s="6"/>
      <c r="AE423" s="6"/>
      <c r="AF423" s="6"/>
    </row>
    <row r="424" spans="1:32" x14ac:dyDescent="0.25">
      <c r="A424" s="1"/>
      <c r="B424" s="5"/>
      <c r="C424" s="5"/>
      <c r="D424" s="5"/>
      <c r="E424" s="5"/>
      <c r="F424" s="19"/>
      <c r="G424" s="5"/>
      <c r="H424" s="18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6"/>
      <c r="AD424" s="6"/>
      <c r="AE424" s="6"/>
      <c r="AF424" s="6"/>
    </row>
    <row r="425" spans="1:32" x14ac:dyDescent="0.25">
      <c r="A425" s="1"/>
      <c r="B425" s="5"/>
      <c r="C425" s="5"/>
      <c r="D425" s="5"/>
      <c r="E425" s="5"/>
      <c r="F425" s="19"/>
      <c r="G425" s="5"/>
      <c r="H425" s="18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6"/>
      <c r="AD425" s="6"/>
      <c r="AE425" s="6"/>
      <c r="AF425" s="6"/>
    </row>
    <row r="426" spans="1:32" x14ac:dyDescent="0.25">
      <c r="A426" s="1"/>
      <c r="B426" s="5"/>
      <c r="C426" s="5"/>
      <c r="D426" s="5"/>
      <c r="E426" s="5"/>
      <c r="F426" s="19"/>
      <c r="G426" s="5"/>
      <c r="H426" s="18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6"/>
      <c r="AD426" s="6"/>
      <c r="AE426" s="6"/>
      <c r="AF426" s="6"/>
    </row>
    <row r="427" spans="1:32" x14ac:dyDescent="0.25">
      <c r="A427" s="1"/>
      <c r="B427" s="5"/>
      <c r="C427" s="5"/>
      <c r="D427" s="5"/>
      <c r="E427" s="5"/>
      <c r="F427" s="19"/>
      <c r="G427" s="5"/>
      <c r="H427" s="18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6"/>
      <c r="AD427" s="6"/>
      <c r="AE427" s="6"/>
      <c r="AF427" s="6"/>
    </row>
    <row r="428" spans="1:32" x14ac:dyDescent="0.25">
      <c r="A428" s="1"/>
      <c r="B428" s="5"/>
      <c r="C428" s="5"/>
      <c r="D428" s="5"/>
      <c r="E428" s="5"/>
      <c r="F428" s="19"/>
      <c r="G428" s="5"/>
      <c r="H428" s="18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6"/>
      <c r="AD428" s="6"/>
      <c r="AE428" s="6"/>
      <c r="AF428" s="6"/>
    </row>
    <row r="429" spans="1:32" x14ac:dyDescent="0.25">
      <c r="A429" s="1"/>
      <c r="B429" s="5"/>
      <c r="C429" s="5"/>
      <c r="D429" s="5"/>
      <c r="E429" s="5"/>
      <c r="F429" s="19"/>
      <c r="G429" s="5"/>
      <c r="H429" s="18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6"/>
      <c r="AD429" s="6"/>
      <c r="AE429" s="6"/>
      <c r="AF429" s="6"/>
    </row>
    <row r="430" spans="1:32" x14ac:dyDescent="0.25">
      <c r="A430" s="1"/>
      <c r="B430" s="5"/>
      <c r="C430" s="5"/>
      <c r="D430" s="5"/>
      <c r="E430" s="5"/>
      <c r="F430" s="19"/>
      <c r="G430" s="5"/>
      <c r="H430" s="18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6"/>
      <c r="AD430" s="6"/>
      <c r="AE430" s="6"/>
      <c r="AF430" s="6"/>
    </row>
    <row r="431" spans="1:32" x14ac:dyDescent="0.25">
      <c r="A431" s="1"/>
      <c r="B431" s="5"/>
      <c r="C431" s="5"/>
      <c r="D431" s="5"/>
      <c r="E431" s="5"/>
      <c r="F431" s="19"/>
      <c r="G431" s="5"/>
      <c r="H431" s="18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6"/>
      <c r="AD431" s="6"/>
      <c r="AE431" s="6"/>
      <c r="AF431" s="6"/>
    </row>
    <row r="432" spans="1:32" x14ac:dyDescent="0.25">
      <c r="A432" s="1"/>
      <c r="B432" s="5"/>
      <c r="C432" s="5"/>
      <c r="D432" s="5"/>
      <c r="E432" s="5"/>
      <c r="F432" s="19"/>
      <c r="G432" s="5"/>
      <c r="H432" s="18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6"/>
      <c r="AD432" s="6"/>
      <c r="AE432" s="6"/>
      <c r="AF432" s="6"/>
    </row>
    <row r="433" spans="1:32" x14ac:dyDescent="0.25">
      <c r="A433" s="1"/>
      <c r="B433" s="5"/>
      <c r="C433" s="5"/>
      <c r="D433" s="5"/>
      <c r="E433" s="5"/>
      <c r="F433" s="19"/>
      <c r="G433" s="5"/>
      <c r="H433" s="18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6"/>
      <c r="AD433" s="6"/>
      <c r="AE433" s="6"/>
      <c r="AF433" s="6"/>
    </row>
    <row r="434" spans="1:32" x14ac:dyDescent="0.25">
      <c r="A434" s="1"/>
      <c r="B434" s="5"/>
      <c r="C434" s="5"/>
      <c r="D434" s="5"/>
      <c r="E434" s="5"/>
      <c r="F434" s="19"/>
      <c r="G434" s="5"/>
      <c r="H434" s="18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6"/>
      <c r="AD434" s="6"/>
      <c r="AE434" s="6"/>
      <c r="AF434" s="6"/>
    </row>
    <row r="435" spans="1:32" x14ac:dyDescent="0.25">
      <c r="A435" s="1"/>
      <c r="B435" s="5"/>
      <c r="C435" s="5"/>
      <c r="D435" s="5"/>
      <c r="E435" s="5"/>
      <c r="F435" s="19"/>
      <c r="G435" s="5"/>
      <c r="H435" s="18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6"/>
      <c r="AD435" s="6"/>
      <c r="AE435" s="6"/>
      <c r="AF435" s="6"/>
    </row>
    <row r="436" spans="1:32" x14ac:dyDescent="0.25">
      <c r="A436" s="1"/>
      <c r="B436" s="5"/>
      <c r="C436" s="5"/>
      <c r="D436" s="5"/>
      <c r="E436" s="5"/>
      <c r="F436" s="19"/>
      <c r="G436" s="5"/>
      <c r="H436" s="18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6"/>
      <c r="AD436" s="6"/>
      <c r="AE436" s="6"/>
      <c r="AF436" s="6"/>
    </row>
    <row r="437" spans="1:32" x14ac:dyDescent="0.25">
      <c r="A437" s="1"/>
      <c r="B437" s="5"/>
      <c r="C437" s="5"/>
      <c r="D437" s="5"/>
      <c r="E437" s="5"/>
      <c r="F437" s="19"/>
      <c r="G437" s="5"/>
      <c r="H437" s="18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6"/>
      <c r="AD437" s="6"/>
      <c r="AE437" s="6"/>
      <c r="AF437" s="6"/>
    </row>
    <row r="438" spans="1:32" x14ac:dyDescent="0.25">
      <c r="A438" s="1"/>
      <c r="B438" s="5"/>
      <c r="C438" s="5"/>
      <c r="D438" s="5"/>
      <c r="E438" s="5"/>
      <c r="F438" s="19"/>
      <c r="G438" s="5"/>
      <c r="H438" s="18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6"/>
      <c r="AD438" s="6"/>
      <c r="AE438" s="6"/>
      <c r="AF438" s="6"/>
    </row>
    <row r="439" spans="1:32" x14ac:dyDescent="0.25">
      <c r="A439" s="1"/>
      <c r="B439" s="5"/>
      <c r="C439" s="5"/>
      <c r="D439" s="5"/>
      <c r="E439" s="5"/>
      <c r="F439" s="19"/>
      <c r="G439" s="5"/>
      <c r="H439" s="18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6"/>
      <c r="AD439" s="6"/>
      <c r="AE439" s="6"/>
      <c r="AF439" s="6"/>
    </row>
    <row r="440" spans="1:32" x14ac:dyDescent="0.25">
      <c r="A440" s="1"/>
      <c r="B440" s="5"/>
      <c r="C440" s="5"/>
      <c r="D440" s="5"/>
      <c r="E440" s="5"/>
      <c r="F440" s="19"/>
      <c r="G440" s="5"/>
      <c r="H440" s="18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6"/>
      <c r="AD440" s="6"/>
      <c r="AE440" s="6"/>
      <c r="AF440" s="6"/>
    </row>
    <row r="441" spans="1:32" x14ac:dyDescent="0.25">
      <c r="A441" s="1"/>
      <c r="B441" s="5"/>
      <c r="C441" s="5"/>
      <c r="D441" s="5"/>
      <c r="E441" s="5"/>
      <c r="F441" s="19"/>
      <c r="G441" s="5"/>
      <c r="H441" s="18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6"/>
      <c r="AD441" s="6"/>
      <c r="AE441" s="6"/>
      <c r="AF441" s="6"/>
    </row>
    <row r="442" spans="1:32" x14ac:dyDescent="0.25">
      <c r="A442" s="1"/>
      <c r="B442" s="5"/>
      <c r="C442" s="5"/>
      <c r="D442" s="5"/>
      <c r="E442" s="5"/>
      <c r="F442" s="19"/>
      <c r="G442" s="5"/>
      <c r="H442" s="18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6"/>
      <c r="AD442" s="6"/>
      <c r="AE442" s="6"/>
      <c r="AF442" s="6"/>
    </row>
    <row r="443" spans="1:32" x14ac:dyDescent="0.25">
      <c r="A443" s="1"/>
      <c r="B443" s="5"/>
      <c r="C443" s="5"/>
      <c r="D443" s="5"/>
      <c r="E443" s="5"/>
      <c r="F443" s="19"/>
      <c r="G443" s="5"/>
      <c r="H443" s="18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6"/>
      <c r="AD443" s="6"/>
      <c r="AE443" s="6"/>
      <c r="AF443" s="6"/>
    </row>
    <row r="444" spans="1:32" x14ac:dyDescent="0.25">
      <c r="A444" s="1"/>
      <c r="B444" s="5"/>
      <c r="C444" s="5"/>
      <c r="D444" s="5"/>
      <c r="E444" s="5"/>
      <c r="F444" s="19"/>
      <c r="G444" s="5"/>
      <c r="H444" s="18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6"/>
      <c r="AD444" s="6"/>
      <c r="AE444" s="6"/>
      <c r="AF444" s="6"/>
    </row>
    <row r="445" spans="1:32" x14ac:dyDescent="0.25">
      <c r="A445" s="1"/>
      <c r="B445" s="5"/>
      <c r="C445" s="5"/>
      <c r="D445" s="5"/>
      <c r="E445" s="5"/>
      <c r="F445" s="19"/>
      <c r="G445" s="5"/>
      <c r="H445" s="18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6"/>
      <c r="AD445" s="6"/>
      <c r="AE445" s="6"/>
      <c r="AF445" s="6"/>
    </row>
    <row r="446" spans="1:32" x14ac:dyDescent="0.25">
      <c r="A446" s="1"/>
      <c r="B446" s="5"/>
      <c r="C446" s="5"/>
      <c r="D446" s="5"/>
      <c r="E446" s="5"/>
      <c r="F446" s="19"/>
      <c r="G446" s="5"/>
      <c r="H446" s="18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6"/>
      <c r="AD446" s="6"/>
      <c r="AE446" s="6"/>
      <c r="AF446" s="6"/>
    </row>
    <row r="447" spans="1:32" x14ac:dyDescent="0.25">
      <c r="A447" s="1"/>
      <c r="B447" s="5"/>
      <c r="C447" s="5"/>
      <c r="D447" s="5"/>
      <c r="E447" s="5"/>
      <c r="F447" s="19"/>
      <c r="G447" s="5"/>
      <c r="H447" s="18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6"/>
      <c r="AD447" s="6"/>
      <c r="AE447" s="6"/>
      <c r="AF447" s="6"/>
    </row>
    <row r="448" spans="1:32" x14ac:dyDescent="0.25">
      <c r="A448" s="1"/>
      <c r="B448" s="5"/>
      <c r="C448" s="5"/>
      <c r="D448" s="5"/>
      <c r="E448" s="5"/>
      <c r="F448" s="19"/>
      <c r="G448" s="5"/>
      <c r="H448" s="18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6"/>
      <c r="AD448" s="6"/>
      <c r="AE448" s="6"/>
      <c r="AF448" s="6"/>
    </row>
    <row r="449" spans="1:32" x14ac:dyDescent="0.25">
      <c r="A449" s="1"/>
      <c r="B449" s="5"/>
      <c r="C449" s="5"/>
      <c r="D449" s="5"/>
      <c r="E449" s="5"/>
      <c r="F449" s="19"/>
      <c r="G449" s="5"/>
      <c r="H449" s="18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6"/>
      <c r="AD449" s="6"/>
      <c r="AE449" s="6"/>
      <c r="AF449" s="6"/>
    </row>
    <row r="450" spans="1:32" x14ac:dyDescent="0.25">
      <c r="A450" s="1"/>
      <c r="B450" s="5"/>
      <c r="C450" s="5"/>
      <c r="D450" s="5"/>
      <c r="E450" s="5"/>
      <c r="F450" s="19"/>
      <c r="G450" s="5"/>
      <c r="H450" s="18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6"/>
      <c r="AD450" s="6"/>
      <c r="AE450" s="6"/>
      <c r="AF450" s="6"/>
    </row>
    <row r="451" spans="1:32" x14ac:dyDescent="0.25">
      <c r="A451" s="1"/>
      <c r="B451" s="5"/>
      <c r="C451" s="5"/>
      <c r="D451" s="5"/>
      <c r="E451" s="5"/>
      <c r="F451" s="19"/>
      <c r="G451" s="5"/>
      <c r="H451" s="18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6"/>
      <c r="AD451" s="6"/>
      <c r="AE451" s="6"/>
      <c r="AF451" s="6"/>
    </row>
    <row r="452" spans="1:32" x14ac:dyDescent="0.25">
      <c r="A452" s="1"/>
      <c r="B452" s="5"/>
      <c r="C452" s="5"/>
      <c r="D452" s="5"/>
      <c r="E452" s="5"/>
      <c r="F452" s="19"/>
      <c r="G452" s="5"/>
      <c r="H452" s="18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6"/>
      <c r="AD452" s="6"/>
      <c r="AE452" s="6"/>
      <c r="AF452" s="6"/>
    </row>
    <row r="453" spans="1:32" x14ac:dyDescent="0.25">
      <c r="A453" s="1"/>
      <c r="B453" s="5"/>
      <c r="C453" s="5"/>
      <c r="D453" s="5"/>
      <c r="E453" s="5"/>
      <c r="F453" s="19"/>
      <c r="G453" s="5"/>
      <c r="H453" s="18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6"/>
      <c r="AD453" s="6"/>
      <c r="AE453" s="6"/>
      <c r="AF453" s="6"/>
    </row>
    <row r="454" spans="1:32" x14ac:dyDescent="0.25">
      <c r="A454" s="1"/>
      <c r="B454" s="5"/>
      <c r="C454" s="5"/>
      <c r="D454" s="5"/>
      <c r="E454" s="5"/>
      <c r="F454" s="19"/>
      <c r="G454" s="5"/>
      <c r="H454" s="18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6"/>
      <c r="AD454" s="6"/>
      <c r="AE454" s="6"/>
      <c r="AF454" s="6"/>
    </row>
    <row r="455" spans="1:32" x14ac:dyDescent="0.25">
      <c r="A455" s="1"/>
      <c r="B455" s="5"/>
      <c r="C455" s="5"/>
      <c r="D455" s="5"/>
      <c r="E455" s="5"/>
      <c r="F455" s="19"/>
      <c r="G455" s="5"/>
      <c r="H455" s="18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6"/>
      <c r="AD455" s="6"/>
      <c r="AE455" s="6"/>
      <c r="AF455" s="6"/>
    </row>
    <row r="456" spans="1:32" x14ac:dyDescent="0.25">
      <c r="A456" s="1"/>
      <c r="B456" s="5"/>
      <c r="C456" s="5"/>
      <c r="D456" s="5"/>
      <c r="E456" s="5"/>
      <c r="F456" s="19"/>
      <c r="G456" s="5"/>
      <c r="H456" s="18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6"/>
      <c r="AD456" s="6"/>
      <c r="AE456" s="6"/>
      <c r="AF456" s="6"/>
    </row>
    <row r="457" spans="1:32" x14ac:dyDescent="0.25">
      <c r="A457" s="1"/>
      <c r="B457" s="5"/>
      <c r="C457" s="5"/>
      <c r="D457" s="5"/>
      <c r="E457" s="5"/>
      <c r="F457" s="19"/>
      <c r="G457" s="5"/>
      <c r="H457" s="18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6"/>
      <c r="AD457" s="6"/>
      <c r="AE457" s="6"/>
      <c r="AF457" s="6"/>
    </row>
    <row r="458" spans="1:32" x14ac:dyDescent="0.25">
      <c r="A458" s="1"/>
      <c r="B458" s="5"/>
      <c r="C458" s="5"/>
      <c r="D458" s="5"/>
      <c r="E458" s="5"/>
      <c r="F458" s="19"/>
      <c r="G458" s="5"/>
      <c r="H458" s="18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6"/>
      <c r="AD458" s="6"/>
      <c r="AE458" s="6"/>
      <c r="AF458" s="6"/>
    </row>
    <row r="459" spans="1:32" x14ac:dyDescent="0.25">
      <c r="A459" s="1"/>
      <c r="B459" s="5"/>
      <c r="C459" s="5"/>
      <c r="D459" s="5"/>
      <c r="E459" s="5"/>
      <c r="F459" s="19"/>
      <c r="G459" s="5"/>
      <c r="H459" s="18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6"/>
      <c r="AD459" s="6"/>
      <c r="AE459" s="6"/>
      <c r="AF459" s="6"/>
    </row>
    <row r="460" spans="1:32" x14ac:dyDescent="0.25">
      <c r="A460" s="1"/>
      <c r="B460" s="5"/>
      <c r="C460" s="5"/>
      <c r="D460" s="5"/>
      <c r="E460" s="5"/>
      <c r="F460" s="19"/>
      <c r="G460" s="5"/>
      <c r="H460" s="18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6"/>
      <c r="AD460" s="6"/>
      <c r="AE460" s="6"/>
      <c r="AF460" s="6"/>
    </row>
    <row r="461" spans="1:32" x14ac:dyDescent="0.25">
      <c r="A461" s="1"/>
      <c r="B461" s="5"/>
      <c r="C461" s="5"/>
      <c r="D461" s="5"/>
      <c r="E461" s="5"/>
      <c r="F461" s="19"/>
      <c r="G461" s="5"/>
      <c r="H461" s="18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6"/>
      <c r="AD461" s="6"/>
      <c r="AE461" s="6"/>
      <c r="AF461" s="6"/>
    </row>
    <row r="462" spans="1:32" x14ac:dyDescent="0.25">
      <c r="A462" s="1"/>
      <c r="B462" s="5"/>
      <c r="C462" s="5"/>
      <c r="D462" s="5"/>
      <c r="E462" s="5"/>
      <c r="F462" s="19"/>
      <c r="G462" s="5"/>
      <c r="H462" s="18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6"/>
      <c r="AD462" s="6"/>
      <c r="AE462" s="6"/>
      <c r="AF462" s="6"/>
    </row>
    <row r="463" spans="1:32" x14ac:dyDescent="0.25">
      <c r="A463" s="1"/>
      <c r="B463" s="5"/>
      <c r="C463" s="5"/>
      <c r="D463" s="5"/>
      <c r="E463" s="5"/>
      <c r="F463" s="19"/>
      <c r="G463" s="5"/>
      <c r="H463" s="18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6"/>
      <c r="AD463" s="6"/>
      <c r="AE463" s="6"/>
      <c r="AF463" s="6"/>
    </row>
    <row r="464" spans="1:32" x14ac:dyDescent="0.25">
      <c r="A464" s="1"/>
      <c r="B464" s="5"/>
      <c r="C464" s="5"/>
      <c r="D464" s="5"/>
      <c r="E464" s="5"/>
      <c r="F464" s="19"/>
      <c r="G464" s="5"/>
      <c r="H464" s="18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6"/>
      <c r="AD464" s="6"/>
      <c r="AE464" s="6"/>
      <c r="AF464" s="6"/>
    </row>
    <row r="465" spans="1:32" x14ac:dyDescent="0.25">
      <c r="A465" s="1"/>
      <c r="B465" s="5"/>
      <c r="C465" s="5"/>
      <c r="D465" s="5"/>
      <c r="E465" s="5"/>
      <c r="F465" s="19"/>
      <c r="G465" s="5"/>
      <c r="H465" s="18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6"/>
      <c r="AD465" s="6"/>
      <c r="AE465" s="6"/>
      <c r="AF465" s="6"/>
    </row>
    <row r="466" spans="1:32" x14ac:dyDescent="0.25">
      <c r="A466" s="1"/>
      <c r="B466" s="5"/>
      <c r="C466" s="5"/>
      <c r="D466" s="5"/>
      <c r="E466" s="5"/>
      <c r="F466" s="19"/>
      <c r="G466" s="5"/>
      <c r="H466" s="18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6"/>
      <c r="AD466" s="6"/>
      <c r="AE466" s="6"/>
      <c r="AF466" s="6"/>
    </row>
    <row r="467" spans="1:32" x14ac:dyDescent="0.25">
      <c r="A467" s="1"/>
      <c r="B467" s="5"/>
      <c r="C467" s="5"/>
      <c r="D467" s="5"/>
      <c r="E467" s="5"/>
      <c r="F467" s="19"/>
      <c r="G467" s="5"/>
      <c r="H467" s="18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6"/>
      <c r="AD467" s="6"/>
      <c r="AE467" s="6"/>
      <c r="AF467" s="6"/>
    </row>
    <row r="468" spans="1:32" x14ac:dyDescent="0.25">
      <c r="A468" s="1"/>
      <c r="B468" s="5"/>
      <c r="C468" s="5"/>
      <c r="D468" s="5"/>
      <c r="E468" s="5"/>
      <c r="F468" s="19"/>
      <c r="G468" s="5"/>
      <c r="H468" s="18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6"/>
      <c r="AD468" s="6"/>
      <c r="AE468" s="6"/>
      <c r="AF468" s="6"/>
    </row>
    <row r="469" spans="1:32" x14ac:dyDescent="0.25">
      <c r="A469" s="1"/>
      <c r="B469" s="5"/>
      <c r="C469" s="5"/>
      <c r="D469" s="5"/>
      <c r="E469" s="5"/>
      <c r="F469" s="19"/>
      <c r="G469" s="5"/>
      <c r="H469" s="18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6"/>
      <c r="AD469" s="6"/>
      <c r="AE469" s="6"/>
      <c r="AF469" s="6"/>
    </row>
    <row r="470" spans="1:32" x14ac:dyDescent="0.25">
      <c r="A470" s="1"/>
      <c r="B470" s="5"/>
      <c r="C470" s="5"/>
      <c r="D470" s="5"/>
      <c r="E470" s="5"/>
      <c r="F470" s="19"/>
      <c r="G470" s="5"/>
      <c r="H470" s="18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6"/>
      <c r="AD470" s="6"/>
      <c r="AE470" s="6"/>
      <c r="AF470" s="6"/>
    </row>
    <row r="471" spans="1:32" x14ac:dyDescent="0.25">
      <c r="A471" s="1"/>
      <c r="B471" s="5"/>
      <c r="C471" s="5"/>
      <c r="D471" s="5"/>
      <c r="E471" s="5"/>
      <c r="F471" s="19"/>
      <c r="G471" s="5"/>
      <c r="H471" s="18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6"/>
      <c r="AD471" s="6"/>
      <c r="AE471" s="6"/>
      <c r="AF471" s="6"/>
    </row>
    <row r="472" spans="1:32" x14ac:dyDescent="0.25">
      <c r="A472" s="1"/>
      <c r="B472" s="5"/>
      <c r="C472" s="5"/>
      <c r="D472" s="5"/>
      <c r="E472" s="5"/>
      <c r="F472" s="19"/>
      <c r="G472" s="5"/>
      <c r="H472" s="18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6"/>
      <c r="AD472" s="6"/>
      <c r="AE472" s="6"/>
      <c r="AF472" s="6"/>
    </row>
    <row r="473" spans="1:32" x14ac:dyDescent="0.25">
      <c r="A473" s="1"/>
      <c r="B473" s="5"/>
      <c r="C473" s="5"/>
      <c r="D473" s="5"/>
      <c r="E473" s="5"/>
      <c r="F473" s="19"/>
      <c r="G473" s="5"/>
      <c r="H473" s="18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6"/>
      <c r="AD473" s="6"/>
      <c r="AE473" s="6"/>
      <c r="AF473" s="6"/>
    </row>
    <row r="474" spans="1:32" x14ac:dyDescent="0.25">
      <c r="A474" s="1"/>
      <c r="B474" s="5"/>
      <c r="C474" s="5"/>
      <c r="D474" s="5"/>
      <c r="E474" s="5"/>
      <c r="F474" s="19"/>
      <c r="G474" s="5"/>
      <c r="H474" s="18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6"/>
      <c r="AD474" s="6"/>
      <c r="AE474" s="6"/>
      <c r="AF474" s="6"/>
    </row>
    <row r="475" spans="1:32" x14ac:dyDescent="0.25">
      <c r="A475" s="1"/>
      <c r="B475" s="5"/>
      <c r="C475" s="5"/>
      <c r="D475" s="5"/>
      <c r="E475" s="5"/>
      <c r="F475" s="19"/>
      <c r="G475" s="5"/>
      <c r="H475" s="18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6"/>
      <c r="AD475" s="6"/>
      <c r="AE475" s="6"/>
      <c r="AF475" s="6"/>
    </row>
    <row r="476" spans="1:32" x14ac:dyDescent="0.25">
      <c r="A476" s="1"/>
      <c r="B476" s="5"/>
      <c r="C476" s="5"/>
      <c r="D476" s="5"/>
      <c r="E476" s="5"/>
      <c r="F476" s="19"/>
      <c r="G476" s="5"/>
      <c r="H476" s="18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6"/>
      <c r="AD476" s="6"/>
      <c r="AE476" s="6"/>
      <c r="AF476" s="6"/>
    </row>
    <row r="477" spans="1:32" x14ac:dyDescent="0.25">
      <c r="A477" s="1"/>
      <c r="B477" s="5"/>
      <c r="C477" s="5"/>
      <c r="D477" s="5"/>
      <c r="E477" s="5"/>
      <c r="F477" s="19"/>
      <c r="G477" s="5"/>
      <c r="H477" s="18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6"/>
      <c r="AD477" s="6"/>
      <c r="AE477" s="6"/>
      <c r="AF477" s="6"/>
    </row>
    <row r="478" spans="1:32" x14ac:dyDescent="0.25">
      <c r="A478" s="1"/>
      <c r="B478" s="5"/>
      <c r="C478" s="5"/>
      <c r="D478" s="5"/>
      <c r="E478" s="5"/>
      <c r="F478" s="19"/>
      <c r="G478" s="5"/>
      <c r="H478" s="18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6"/>
      <c r="AD478" s="6"/>
      <c r="AE478" s="6"/>
      <c r="AF478" s="6"/>
    </row>
    <row r="479" spans="1:32" x14ac:dyDescent="0.25">
      <c r="A479" s="1"/>
      <c r="B479" s="5"/>
      <c r="C479" s="5"/>
      <c r="D479" s="5"/>
      <c r="E479" s="5"/>
      <c r="F479" s="19"/>
      <c r="G479" s="5"/>
      <c r="H479" s="18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6"/>
      <c r="AD479" s="6"/>
      <c r="AE479" s="6"/>
      <c r="AF479" s="6"/>
    </row>
    <row r="480" spans="1:32" x14ac:dyDescent="0.25">
      <c r="A480" s="1"/>
      <c r="B480" s="5"/>
      <c r="C480" s="5"/>
      <c r="D480" s="5"/>
      <c r="E480" s="5"/>
      <c r="F480" s="19"/>
      <c r="G480" s="5"/>
      <c r="H480" s="18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6"/>
      <c r="AD480" s="6"/>
      <c r="AE480" s="6"/>
      <c r="AF480" s="6"/>
    </row>
    <row r="481" spans="1:32" x14ac:dyDescent="0.25">
      <c r="A481" s="1"/>
      <c r="B481" s="5"/>
      <c r="C481" s="5"/>
      <c r="D481" s="5"/>
      <c r="E481" s="5"/>
      <c r="F481" s="19"/>
      <c r="G481" s="5"/>
      <c r="H481" s="18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6"/>
      <c r="AD481" s="6"/>
      <c r="AE481" s="6"/>
      <c r="AF481" s="6"/>
    </row>
    <row r="482" spans="1:32" x14ac:dyDescent="0.25">
      <c r="A482" s="1"/>
      <c r="B482" s="5"/>
      <c r="C482" s="5"/>
      <c r="D482" s="5"/>
      <c r="E482" s="5"/>
      <c r="F482" s="19"/>
      <c r="G482" s="5"/>
      <c r="H482" s="18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6"/>
      <c r="AD482" s="6"/>
      <c r="AE482" s="6"/>
      <c r="AF482" s="6"/>
    </row>
    <row r="483" spans="1:32" x14ac:dyDescent="0.25">
      <c r="A483" s="1"/>
      <c r="B483" s="5"/>
      <c r="C483" s="5"/>
      <c r="D483" s="5"/>
      <c r="E483" s="5"/>
      <c r="F483" s="19"/>
      <c r="G483" s="5"/>
      <c r="H483" s="18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6"/>
      <c r="AD483" s="6"/>
      <c r="AE483" s="6"/>
      <c r="AF483" s="6"/>
    </row>
    <row r="484" spans="1:32" x14ac:dyDescent="0.25">
      <c r="A484" s="1"/>
      <c r="B484" s="5"/>
      <c r="C484" s="5"/>
      <c r="D484" s="5"/>
      <c r="E484" s="5"/>
      <c r="F484" s="19"/>
      <c r="G484" s="5"/>
      <c r="H484" s="18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6"/>
      <c r="AD484" s="6"/>
      <c r="AE484" s="6"/>
      <c r="AF484" s="6"/>
    </row>
    <row r="485" spans="1:32" x14ac:dyDescent="0.25">
      <c r="A485" s="1"/>
      <c r="B485" s="5"/>
      <c r="C485" s="5"/>
      <c r="D485" s="5"/>
      <c r="E485" s="5"/>
      <c r="F485" s="19"/>
      <c r="G485" s="5"/>
      <c r="H485" s="18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6"/>
      <c r="AD485" s="6"/>
      <c r="AE485" s="6"/>
      <c r="AF485" s="6"/>
    </row>
    <row r="486" spans="1:32" x14ac:dyDescent="0.25">
      <c r="A486" s="1"/>
      <c r="B486" s="5"/>
      <c r="C486" s="5"/>
      <c r="D486" s="5"/>
      <c r="E486" s="5"/>
      <c r="F486" s="19"/>
      <c r="G486" s="5"/>
      <c r="H486" s="18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6"/>
      <c r="AD486" s="6"/>
      <c r="AE486" s="6"/>
      <c r="AF486" s="6"/>
    </row>
    <row r="487" spans="1:32" x14ac:dyDescent="0.25">
      <c r="A487" s="1"/>
      <c r="B487" s="5"/>
      <c r="C487" s="5"/>
      <c r="D487" s="5"/>
      <c r="E487" s="5"/>
      <c r="F487" s="19"/>
      <c r="G487" s="5"/>
      <c r="H487" s="18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6"/>
      <c r="AD487" s="6"/>
      <c r="AE487" s="6"/>
      <c r="AF487" s="6"/>
    </row>
    <row r="488" spans="1:32" x14ac:dyDescent="0.25">
      <c r="A488" s="1"/>
      <c r="B488" s="5"/>
      <c r="C488" s="5"/>
      <c r="D488" s="5"/>
      <c r="E488" s="5"/>
      <c r="F488" s="19"/>
      <c r="G488" s="5"/>
      <c r="H488" s="18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6"/>
      <c r="AD488" s="6"/>
      <c r="AE488" s="6"/>
      <c r="AF488" s="6"/>
    </row>
    <row r="489" spans="1:32" x14ac:dyDescent="0.25">
      <c r="A489" s="1"/>
      <c r="B489" s="5"/>
      <c r="C489" s="5"/>
      <c r="D489" s="5"/>
      <c r="E489" s="5"/>
      <c r="F489" s="19"/>
      <c r="G489" s="5"/>
      <c r="H489" s="18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6"/>
      <c r="AD489" s="6"/>
      <c r="AE489" s="6"/>
      <c r="AF489" s="6"/>
    </row>
    <row r="490" spans="1:32" x14ac:dyDescent="0.25">
      <c r="A490" s="1"/>
      <c r="B490" s="5"/>
      <c r="C490" s="5"/>
      <c r="D490" s="5"/>
      <c r="E490" s="5"/>
      <c r="F490" s="19"/>
      <c r="G490" s="5"/>
      <c r="H490" s="18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6"/>
      <c r="AD490" s="6"/>
      <c r="AE490" s="6"/>
      <c r="AF490" s="6"/>
    </row>
    <row r="491" spans="1:32" x14ac:dyDescent="0.25">
      <c r="A491" s="1"/>
      <c r="B491" s="5"/>
      <c r="C491" s="5"/>
      <c r="D491" s="5"/>
      <c r="E491" s="5"/>
      <c r="F491" s="19"/>
      <c r="G491" s="5"/>
      <c r="H491" s="18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6"/>
      <c r="AD491" s="6"/>
      <c r="AE491" s="6"/>
      <c r="AF491" s="6"/>
    </row>
    <row r="492" spans="1:32" x14ac:dyDescent="0.25">
      <c r="A492" s="1"/>
      <c r="B492" s="5"/>
      <c r="C492" s="5"/>
      <c r="D492" s="5"/>
      <c r="E492" s="5"/>
      <c r="F492" s="19"/>
      <c r="G492" s="5"/>
      <c r="H492" s="18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6"/>
      <c r="AD492" s="6"/>
      <c r="AE492" s="6"/>
      <c r="AF492" s="6"/>
    </row>
    <row r="493" spans="1:32" x14ac:dyDescent="0.25">
      <c r="A493" s="1"/>
      <c r="B493" s="5"/>
      <c r="C493" s="5"/>
      <c r="D493" s="5"/>
      <c r="E493" s="5"/>
      <c r="F493" s="19"/>
      <c r="G493" s="5"/>
      <c r="H493" s="18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6"/>
      <c r="AD493" s="6"/>
      <c r="AE493" s="6"/>
      <c r="AF493" s="6"/>
    </row>
    <row r="494" spans="1:32" x14ac:dyDescent="0.25">
      <c r="A494" s="1"/>
      <c r="B494" s="5"/>
      <c r="C494" s="5"/>
      <c r="D494" s="5"/>
      <c r="E494" s="5"/>
      <c r="F494" s="19"/>
      <c r="G494" s="5"/>
      <c r="H494" s="18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6"/>
      <c r="AD494" s="6"/>
      <c r="AE494" s="6"/>
      <c r="AF494" s="6"/>
    </row>
    <row r="495" spans="1:32" x14ac:dyDescent="0.25">
      <c r="A495" s="1"/>
      <c r="B495" s="5"/>
      <c r="C495" s="5"/>
      <c r="D495" s="5"/>
      <c r="E495" s="5"/>
      <c r="F495" s="19"/>
      <c r="G495" s="5"/>
      <c r="H495" s="18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6"/>
      <c r="AD495" s="6"/>
      <c r="AE495" s="6"/>
      <c r="AF495" s="6"/>
    </row>
    <row r="496" spans="1:32" x14ac:dyDescent="0.25">
      <c r="A496" s="1"/>
      <c r="B496" s="5"/>
      <c r="C496" s="5"/>
      <c r="D496" s="5"/>
      <c r="E496" s="5"/>
      <c r="F496" s="19"/>
      <c r="G496" s="5"/>
      <c r="H496" s="18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6"/>
      <c r="AD496" s="6"/>
      <c r="AE496" s="6"/>
      <c r="AF496" s="6"/>
    </row>
    <row r="497" spans="1:32" x14ac:dyDescent="0.25">
      <c r="A497" s="1"/>
      <c r="B497" s="5"/>
      <c r="C497" s="5"/>
      <c r="D497" s="5"/>
      <c r="E497" s="5"/>
      <c r="F497" s="19"/>
      <c r="G497" s="5"/>
      <c r="H497" s="18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6"/>
      <c r="AD497" s="6"/>
      <c r="AE497" s="6"/>
      <c r="AF497" s="6"/>
    </row>
    <row r="498" spans="1:32" x14ac:dyDescent="0.25">
      <c r="A498" s="1"/>
      <c r="B498" s="5"/>
      <c r="C498" s="5"/>
      <c r="D498" s="5"/>
      <c r="E498" s="5"/>
      <c r="F498" s="19"/>
      <c r="G498" s="5"/>
      <c r="H498" s="18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6"/>
      <c r="AD498" s="6"/>
      <c r="AE498" s="6"/>
      <c r="AF498" s="6"/>
    </row>
    <row r="499" spans="1:32" x14ac:dyDescent="0.25">
      <c r="A499" s="1"/>
      <c r="B499" s="5"/>
      <c r="C499" s="5"/>
      <c r="D499" s="5"/>
      <c r="E499" s="5"/>
      <c r="F499" s="19"/>
      <c r="G499" s="5"/>
      <c r="H499" s="18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6"/>
      <c r="AD499" s="6"/>
      <c r="AE499" s="6"/>
      <c r="AF499" s="6"/>
    </row>
    <row r="500" spans="1:32" x14ac:dyDescent="0.25">
      <c r="A500" s="1"/>
      <c r="B500" s="5"/>
      <c r="C500" s="5"/>
      <c r="D500" s="5"/>
      <c r="E500" s="5"/>
      <c r="F500" s="19"/>
      <c r="G500" s="5"/>
      <c r="H500" s="18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6"/>
      <c r="AD500" s="6"/>
      <c r="AE500" s="6"/>
      <c r="AF500" s="6"/>
    </row>
    <row r="501" spans="1:32" x14ac:dyDescent="0.25">
      <c r="A501" s="1"/>
      <c r="B501" s="5"/>
      <c r="C501" s="5"/>
      <c r="D501" s="5"/>
      <c r="E501" s="5"/>
      <c r="F501" s="19"/>
      <c r="G501" s="5"/>
      <c r="H501" s="18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6"/>
      <c r="AD501" s="6"/>
      <c r="AE501" s="6"/>
      <c r="AF501" s="6"/>
    </row>
    <row r="502" spans="1:32" x14ac:dyDescent="0.25">
      <c r="A502" s="1"/>
      <c r="B502" s="5"/>
      <c r="C502" s="5"/>
      <c r="D502" s="5"/>
      <c r="E502" s="5"/>
      <c r="F502" s="19"/>
      <c r="G502" s="5"/>
      <c r="H502" s="18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6"/>
      <c r="AD502" s="6"/>
      <c r="AE502" s="6"/>
      <c r="AF502" s="6"/>
    </row>
    <row r="503" spans="1:32" x14ac:dyDescent="0.25">
      <c r="A503" s="1"/>
      <c r="B503" s="5"/>
      <c r="C503" s="5"/>
      <c r="D503" s="5"/>
      <c r="E503" s="5"/>
      <c r="F503" s="19"/>
      <c r="G503" s="5"/>
      <c r="H503" s="18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6"/>
      <c r="AD503" s="6"/>
      <c r="AE503" s="6"/>
      <c r="AF503" s="6"/>
    </row>
    <row r="504" spans="1:32" x14ac:dyDescent="0.25">
      <c r="A504" s="1"/>
      <c r="B504" s="5"/>
      <c r="C504" s="5"/>
      <c r="D504" s="5"/>
      <c r="E504" s="5"/>
      <c r="F504" s="19"/>
      <c r="G504" s="5"/>
      <c r="H504" s="18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6"/>
      <c r="AD504" s="6"/>
      <c r="AE504" s="6"/>
      <c r="AF504" s="6"/>
    </row>
    <row r="505" spans="1:32" x14ac:dyDescent="0.25">
      <c r="A505" s="1"/>
      <c r="B505" s="5"/>
      <c r="C505" s="5"/>
      <c r="D505" s="5"/>
      <c r="E505" s="5"/>
      <c r="F505" s="19"/>
      <c r="G505" s="5"/>
      <c r="H505" s="18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6"/>
      <c r="AD505" s="6"/>
      <c r="AE505" s="6"/>
      <c r="AF505" s="6"/>
    </row>
    <row r="506" spans="1:32" x14ac:dyDescent="0.25">
      <c r="A506" s="1"/>
      <c r="B506" s="5"/>
      <c r="C506" s="5"/>
      <c r="D506" s="5"/>
      <c r="E506" s="5"/>
      <c r="F506" s="19"/>
      <c r="G506" s="5"/>
      <c r="H506" s="18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6"/>
      <c r="AD506" s="6"/>
      <c r="AE506" s="6"/>
      <c r="AF506" s="6"/>
    </row>
    <row r="507" spans="1:32" x14ac:dyDescent="0.25">
      <c r="A507" s="1"/>
      <c r="B507" s="5"/>
      <c r="C507" s="5"/>
      <c r="D507" s="5"/>
      <c r="E507" s="5"/>
      <c r="F507" s="19"/>
      <c r="G507" s="5"/>
      <c r="H507" s="18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6"/>
      <c r="AD507" s="6"/>
      <c r="AE507" s="6"/>
      <c r="AF507" s="6"/>
    </row>
    <row r="508" spans="1:32" x14ac:dyDescent="0.25">
      <c r="A508" s="1"/>
      <c r="B508" s="5"/>
      <c r="C508" s="5"/>
      <c r="D508" s="5"/>
      <c r="E508" s="5"/>
      <c r="F508" s="19"/>
      <c r="G508" s="5"/>
      <c r="H508" s="18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6"/>
      <c r="AD508" s="6"/>
      <c r="AE508" s="6"/>
      <c r="AF508" s="6"/>
    </row>
    <row r="509" spans="1:32" x14ac:dyDescent="0.25">
      <c r="A509" s="1"/>
      <c r="B509" s="5"/>
      <c r="C509" s="5"/>
      <c r="D509" s="5"/>
      <c r="E509" s="5"/>
      <c r="F509" s="19"/>
      <c r="G509" s="5"/>
      <c r="H509" s="18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6"/>
      <c r="AD509" s="6"/>
      <c r="AE509" s="6"/>
      <c r="AF509" s="6"/>
    </row>
    <row r="510" spans="1:32" x14ac:dyDescent="0.25">
      <c r="A510" s="1"/>
      <c r="B510" s="5"/>
      <c r="C510" s="5"/>
      <c r="D510" s="5"/>
      <c r="E510" s="5"/>
      <c r="F510" s="19"/>
      <c r="G510" s="5"/>
      <c r="H510" s="18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6"/>
      <c r="AD510" s="6"/>
      <c r="AE510" s="6"/>
      <c r="AF510" s="6"/>
    </row>
    <row r="511" spans="1:32" x14ac:dyDescent="0.25">
      <c r="A511" s="1"/>
      <c r="B511" s="5"/>
      <c r="C511" s="5"/>
      <c r="D511" s="5"/>
      <c r="E511" s="5"/>
      <c r="F511" s="19"/>
      <c r="G511" s="5"/>
      <c r="H511" s="18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6"/>
      <c r="AD511" s="6"/>
      <c r="AE511" s="6"/>
      <c r="AF511" s="6"/>
    </row>
    <row r="512" spans="1:32" x14ac:dyDescent="0.25">
      <c r="A512" s="1"/>
      <c r="B512" s="5"/>
      <c r="C512" s="5"/>
      <c r="D512" s="5"/>
      <c r="E512" s="5"/>
      <c r="F512" s="19"/>
      <c r="G512" s="5"/>
      <c r="H512" s="18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6"/>
      <c r="AD512" s="6"/>
      <c r="AE512" s="6"/>
      <c r="AF512" s="6"/>
    </row>
    <row r="513" spans="1:32" x14ac:dyDescent="0.25">
      <c r="A513" s="1"/>
      <c r="B513" s="5"/>
      <c r="C513" s="5"/>
      <c r="D513" s="5"/>
      <c r="E513" s="5"/>
      <c r="F513" s="19"/>
      <c r="G513" s="5"/>
      <c r="H513" s="18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6"/>
      <c r="AD513" s="6"/>
      <c r="AE513" s="6"/>
      <c r="AF513" s="6"/>
    </row>
    <row r="514" spans="1:32" x14ac:dyDescent="0.25">
      <c r="A514" s="1"/>
      <c r="B514" s="5"/>
      <c r="C514" s="5"/>
      <c r="D514" s="5"/>
      <c r="E514" s="5"/>
      <c r="F514" s="19"/>
      <c r="G514" s="5"/>
      <c r="H514" s="18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6"/>
      <c r="AD514" s="6"/>
      <c r="AE514" s="6"/>
      <c r="AF514" s="6"/>
    </row>
    <row r="515" spans="1:32" x14ac:dyDescent="0.25">
      <c r="A515" s="1"/>
      <c r="B515" s="5"/>
      <c r="C515" s="5"/>
      <c r="D515" s="5"/>
      <c r="E515" s="5"/>
      <c r="F515" s="19"/>
      <c r="G515" s="5"/>
      <c r="H515" s="18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6"/>
      <c r="AD515" s="6"/>
      <c r="AE515" s="6"/>
      <c r="AF515" s="6"/>
    </row>
    <row r="516" spans="1:32" x14ac:dyDescent="0.25">
      <c r="A516" s="1"/>
      <c r="B516" s="5"/>
      <c r="C516" s="5"/>
      <c r="D516" s="5"/>
      <c r="E516" s="5"/>
      <c r="F516" s="19"/>
      <c r="G516" s="5"/>
      <c r="H516" s="18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6"/>
      <c r="AD516" s="6"/>
      <c r="AE516" s="6"/>
      <c r="AF516" s="6"/>
    </row>
    <row r="517" spans="1:32" x14ac:dyDescent="0.25">
      <c r="A517" s="1"/>
      <c r="B517" s="5"/>
      <c r="C517" s="5"/>
      <c r="D517" s="5"/>
      <c r="E517" s="5"/>
      <c r="F517" s="19"/>
      <c r="G517" s="5"/>
      <c r="H517" s="18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6"/>
      <c r="AD517" s="6"/>
      <c r="AE517" s="6"/>
      <c r="AF517" s="6"/>
    </row>
    <row r="518" spans="1:32" x14ac:dyDescent="0.25">
      <c r="A518" s="1"/>
      <c r="B518" s="5"/>
      <c r="C518" s="5"/>
      <c r="D518" s="5"/>
      <c r="E518" s="5"/>
      <c r="F518" s="19"/>
      <c r="G518" s="5"/>
      <c r="H518" s="18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6"/>
      <c r="AD518" s="6"/>
      <c r="AE518" s="6"/>
      <c r="AF518" s="6"/>
    </row>
    <row r="519" spans="1:32" x14ac:dyDescent="0.25">
      <c r="A519" s="1"/>
      <c r="B519" s="5"/>
      <c r="C519" s="5"/>
      <c r="D519" s="5"/>
      <c r="E519" s="5"/>
      <c r="F519" s="19"/>
      <c r="G519" s="5"/>
      <c r="H519" s="18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6"/>
      <c r="AD519" s="6"/>
      <c r="AE519" s="6"/>
      <c r="AF519" s="6"/>
    </row>
    <row r="520" spans="1:32" x14ac:dyDescent="0.25">
      <c r="A520" s="1"/>
      <c r="B520" s="5"/>
      <c r="C520" s="5"/>
      <c r="D520" s="5"/>
      <c r="E520" s="5"/>
      <c r="F520" s="19"/>
      <c r="G520" s="5"/>
      <c r="H520" s="18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6"/>
      <c r="AD520" s="6"/>
      <c r="AE520" s="6"/>
      <c r="AF520" s="6"/>
    </row>
    <row r="521" spans="1:32" x14ac:dyDescent="0.25">
      <c r="A521" s="1"/>
      <c r="B521" s="5"/>
      <c r="C521" s="5"/>
      <c r="D521" s="5"/>
      <c r="E521" s="5"/>
      <c r="F521" s="19"/>
      <c r="G521" s="5"/>
      <c r="H521" s="18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6"/>
      <c r="AD521" s="6"/>
      <c r="AE521" s="6"/>
      <c r="AF521" s="6"/>
    </row>
    <row r="522" spans="1:32" x14ac:dyDescent="0.25">
      <c r="A522" s="1"/>
      <c r="B522" s="5"/>
      <c r="C522" s="5"/>
      <c r="D522" s="5"/>
      <c r="E522" s="5"/>
      <c r="F522" s="19"/>
      <c r="G522" s="5"/>
      <c r="H522" s="18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6"/>
      <c r="AD522" s="6"/>
      <c r="AE522" s="6"/>
      <c r="AF522" s="6"/>
    </row>
    <row r="523" spans="1:32" x14ac:dyDescent="0.25">
      <c r="A523" s="1"/>
      <c r="B523" s="5"/>
      <c r="C523" s="5"/>
      <c r="D523" s="5"/>
      <c r="E523" s="5"/>
      <c r="F523" s="19"/>
      <c r="G523" s="5"/>
      <c r="H523" s="18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6"/>
      <c r="AD523" s="6"/>
      <c r="AE523" s="6"/>
      <c r="AF523" s="6"/>
    </row>
    <row r="524" spans="1:32" x14ac:dyDescent="0.25">
      <c r="A524" s="1"/>
      <c r="B524" s="5"/>
      <c r="C524" s="5"/>
      <c r="D524" s="5"/>
      <c r="E524" s="5"/>
      <c r="F524" s="19"/>
      <c r="G524" s="5"/>
      <c r="H524" s="18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6"/>
      <c r="AD524" s="6"/>
      <c r="AE524" s="6"/>
      <c r="AF524" s="6"/>
    </row>
    <row r="525" spans="1:32" x14ac:dyDescent="0.25">
      <c r="A525" s="1"/>
      <c r="B525" s="5"/>
      <c r="C525" s="5"/>
      <c r="D525" s="5"/>
      <c r="E525" s="5"/>
      <c r="F525" s="19"/>
      <c r="G525" s="5"/>
      <c r="H525" s="18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6"/>
      <c r="AD525" s="6"/>
      <c r="AE525" s="6"/>
      <c r="AF525" s="6"/>
    </row>
    <row r="526" spans="1:32" x14ac:dyDescent="0.25">
      <c r="A526" s="1"/>
      <c r="B526" s="5"/>
      <c r="C526" s="5"/>
      <c r="D526" s="5"/>
      <c r="E526" s="5"/>
      <c r="F526" s="19"/>
      <c r="G526" s="5"/>
      <c r="H526" s="18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6"/>
      <c r="AD526" s="6"/>
      <c r="AE526" s="6"/>
      <c r="AF526" s="6"/>
    </row>
    <row r="527" spans="1:32" x14ac:dyDescent="0.25">
      <c r="A527" s="1"/>
      <c r="B527" s="5"/>
      <c r="C527" s="5"/>
      <c r="D527" s="5"/>
      <c r="E527" s="5"/>
      <c r="F527" s="19"/>
      <c r="G527" s="5"/>
      <c r="H527" s="18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6"/>
      <c r="AD527" s="6"/>
      <c r="AE527" s="6"/>
      <c r="AF527" s="6"/>
    </row>
    <row r="528" spans="1:32" x14ac:dyDescent="0.25">
      <c r="A528" s="1"/>
      <c r="B528" s="5"/>
      <c r="C528" s="5"/>
      <c r="D528" s="5"/>
      <c r="E528" s="5"/>
      <c r="F528" s="19"/>
      <c r="G528" s="5"/>
      <c r="H528" s="18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6"/>
      <c r="AD528" s="6"/>
      <c r="AE528" s="6"/>
      <c r="AF528" s="6"/>
    </row>
    <row r="529" spans="1:32" x14ac:dyDescent="0.25">
      <c r="A529" s="1"/>
      <c r="B529" s="5"/>
      <c r="C529" s="5"/>
      <c r="D529" s="5"/>
      <c r="E529" s="5"/>
      <c r="F529" s="19"/>
      <c r="G529" s="5"/>
      <c r="H529" s="18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6"/>
      <c r="AD529" s="6"/>
      <c r="AE529" s="6"/>
      <c r="AF529" s="6"/>
    </row>
    <row r="530" spans="1:32" x14ac:dyDescent="0.25">
      <c r="A530" s="1"/>
      <c r="B530" s="5"/>
      <c r="C530" s="5"/>
      <c r="D530" s="5"/>
      <c r="E530" s="5"/>
      <c r="F530" s="19"/>
      <c r="G530" s="5"/>
      <c r="H530" s="18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6"/>
      <c r="AD530" s="6"/>
      <c r="AE530" s="6"/>
      <c r="AF530" s="6"/>
    </row>
    <row r="531" spans="1:32" x14ac:dyDescent="0.25">
      <c r="A531" s="1"/>
      <c r="B531" s="5"/>
      <c r="C531" s="5"/>
      <c r="D531" s="5"/>
      <c r="E531" s="5"/>
      <c r="F531" s="19"/>
      <c r="G531" s="5"/>
      <c r="H531" s="18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6"/>
      <c r="AD531" s="6"/>
      <c r="AE531" s="6"/>
      <c r="AF531" s="6"/>
    </row>
    <row r="532" spans="1:32" x14ac:dyDescent="0.25">
      <c r="A532" s="1"/>
      <c r="B532" s="5"/>
      <c r="C532" s="5"/>
      <c r="D532" s="5"/>
      <c r="E532" s="5"/>
      <c r="F532" s="19"/>
      <c r="G532" s="5"/>
      <c r="H532" s="18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6"/>
      <c r="AD532" s="6"/>
      <c r="AE532" s="6"/>
      <c r="AF532" s="6"/>
    </row>
    <row r="533" spans="1:32" x14ac:dyDescent="0.25">
      <c r="A533" s="1"/>
      <c r="B533" s="5"/>
      <c r="C533" s="5"/>
      <c r="D533" s="5"/>
      <c r="E533" s="5"/>
      <c r="F533" s="19"/>
      <c r="G533" s="5"/>
      <c r="H533" s="18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6"/>
      <c r="AD533" s="6"/>
      <c r="AE533" s="6"/>
      <c r="AF533" s="6"/>
    </row>
    <row r="534" spans="1:32" x14ac:dyDescent="0.25">
      <c r="A534" s="1"/>
      <c r="B534" s="5"/>
      <c r="C534" s="5"/>
      <c r="D534" s="5"/>
      <c r="E534" s="5"/>
      <c r="F534" s="19"/>
      <c r="G534" s="5"/>
      <c r="H534" s="18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6"/>
      <c r="AD534" s="6"/>
      <c r="AE534" s="6"/>
      <c r="AF534" s="6"/>
    </row>
    <row r="535" spans="1:32" x14ac:dyDescent="0.25">
      <c r="A535" s="1"/>
      <c r="B535" s="5"/>
      <c r="C535" s="5"/>
      <c r="D535" s="5"/>
      <c r="E535" s="5"/>
      <c r="F535" s="19"/>
      <c r="G535" s="5"/>
      <c r="H535" s="18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6"/>
      <c r="AD535" s="6"/>
      <c r="AE535" s="6"/>
      <c r="AF535" s="6"/>
    </row>
    <row r="536" spans="1:32" x14ac:dyDescent="0.25">
      <c r="A536" s="1"/>
      <c r="B536" s="5"/>
      <c r="C536" s="5"/>
      <c r="D536" s="5"/>
      <c r="E536" s="5"/>
      <c r="F536" s="19"/>
      <c r="G536" s="5"/>
      <c r="H536" s="18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6"/>
      <c r="AD536" s="6"/>
      <c r="AE536" s="6"/>
      <c r="AF536" s="6"/>
    </row>
    <row r="537" spans="1:32" x14ac:dyDescent="0.25">
      <c r="A537" s="1"/>
      <c r="B537" s="5"/>
      <c r="C537" s="5"/>
      <c r="D537" s="5"/>
      <c r="E537" s="5"/>
      <c r="F537" s="19"/>
      <c r="G537" s="5"/>
      <c r="H537" s="18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6"/>
      <c r="AD537" s="6"/>
      <c r="AE537" s="6"/>
      <c r="AF537" s="6"/>
    </row>
    <row r="538" spans="1:32" x14ac:dyDescent="0.25">
      <c r="A538" s="1"/>
      <c r="B538" s="5"/>
      <c r="C538" s="5"/>
      <c r="D538" s="5"/>
      <c r="E538" s="5"/>
      <c r="F538" s="19"/>
      <c r="G538" s="5"/>
      <c r="H538" s="18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6"/>
      <c r="AD538" s="6"/>
      <c r="AE538" s="6"/>
      <c r="AF538" s="6"/>
    </row>
    <row r="539" spans="1:32" x14ac:dyDescent="0.25">
      <c r="A539" s="1"/>
      <c r="B539" s="5"/>
      <c r="C539" s="5"/>
      <c r="D539" s="5"/>
      <c r="E539" s="5"/>
      <c r="F539" s="19"/>
      <c r="G539" s="5"/>
      <c r="H539" s="18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6"/>
      <c r="AD539" s="6"/>
      <c r="AE539" s="6"/>
      <c r="AF539" s="6"/>
    </row>
    <row r="540" spans="1:32" x14ac:dyDescent="0.25">
      <c r="A540" s="1"/>
      <c r="B540" s="5"/>
      <c r="C540" s="5"/>
      <c r="D540" s="5"/>
      <c r="E540" s="5"/>
      <c r="F540" s="19"/>
      <c r="G540" s="5"/>
      <c r="H540" s="18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6"/>
      <c r="AD540" s="6"/>
      <c r="AE540" s="6"/>
      <c r="AF540" s="6"/>
    </row>
    <row r="541" spans="1:32" x14ac:dyDescent="0.25">
      <c r="A541" s="1"/>
      <c r="B541" s="5"/>
      <c r="C541" s="5"/>
      <c r="D541" s="5"/>
      <c r="E541" s="5"/>
      <c r="F541" s="19"/>
      <c r="G541" s="5"/>
      <c r="H541" s="18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6"/>
      <c r="AD541" s="6"/>
      <c r="AE541" s="6"/>
      <c r="AF541" s="6"/>
    </row>
    <row r="542" spans="1:32" x14ac:dyDescent="0.25">
      <c r="A542" s="1"/>
      <c r="B542" s="5"/>
      <c r="C542" s="5"/>
      <c r="D542" s="5"/>
      <c r="E542" s="5"/>
      <c r="F542" s="19"/>
      <c r="G542" s="5"/>
      <c r="H542" s="18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6"/>
      <c r="AD542" s="6"/>
      <c r="AE542" s="6"/>
      <c r="AF542" s="6"/>
    </row>
    <row r="543" spans="1:32" x14ac:dyDescent="0.25">
      <c r="A543" s="1"/>
      <c r="B543" s="5"/>
      <c r="C543" s="5"/>
      <c r="D543" s="5"/>
      <c r="E543" s="5"/>
      <c r="F543" s="19"/>
      <c r="G543" s="5"/>
      <c r="H543" s="18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6"/>
      <c r="AD543" s="6"/>
      <c r="AE543" s="6"/>
      <c r="AF543" s="6"/>
    </row>
    <row r="544" spans="1:32" x14ac:dyDescent="0.25">
      <c r="A544" s="1"/>
      <c r="B544" s="5"/>
      <c r="C544" s="5"/>
      <c r="D544" s="5"/>
      <c r="E544" s="5"/>
      <c r="F544" s="19"/>
      <c r="G544" s="5"/>
      <c r="H544" s="18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6"/>
      <c r="AD544" s="6"/>
      <c r="AE544" s="6"/>
      <c r="AF544" s="6"/>
    </row>
    <row r="545" spans="1:32" x14ac:dyDescent="0.25">
      <c r="A545" s="1"/>
      <c r="B545" s="5"/>
      <c r="C545" s="5"/>
      <c r="D545" s="5"/>
      <c r="E545" s="5"/>
      <c r="F545" s="19"/>
      <c r="G545" s="5"/>
      <c r="H545" s="18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6"/>
      <c r="AD545" s="6"/>
      <c r="AE545" s="6"/>
      <c r="AF545" s="6"/>
    </row>
    <row r="546" spans="1:32" x14ac:dyDescent="0.25">
      <c r="A546" s="1"/>
      <c r="B546" s="5"/>
      <c r="C546" s="5"/>
      <c r="D546" s="5"/>
      <c r="E546" s="5"/>
      <c r="F546" s="19"/>
      <c r="G546" s="5"/>
      <c r="H546" s="18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6"/>
      <c r="AD546" s="6"/>
      <c r="AE546" s="6"/>
      <c r="AF546" s="6"/>
    </row>
    <row r="547" spans="1:32" x14ac:dyDescent="0.25">
      <c r="A547" s="1"/>
      <c r="B547" s="5"/>
      <c r="C547" s="5"/>
      <c r="D547" s="5"/>
      <c r="E547" s="5"/>
      <c r="F547" s="19"/>
      <c r="G547" s="5"/>
      <c r="H547" s="18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6"/>
      <c r="AD547" s="6"/>
      <c r="AE547" s="6"/>
      <c r="AF547" s="6"/>
    </row>
    <row r="548" spans="1:32" x14ac:dyDescent="0.25">
      <c r="A548" s="1"/>
      <c r="B548" s="5"/>
      <c r="C548" s="5"/>
      <c r="D548" s="5"/>
      <c r="E548" s="5"/>
      <c r="F548" s="19"/>
      <c r="G548" s="5"/>
      <c r="H548" s="18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6"/>
      <c r="AD548" s="6"/>
      <c r="AE548" s="6"/>
      <c r="AF548" s="6"/>
    </row>
    <row r="549" spans="1:32" x14ac:dyDescent="0.25">
      <c r="A549" s="1"/>
      <c r="B549" s="5"/>
      <c r="C549" s="5"/>
      <c r="D549" s="5"/>
      <c r="E549" s="5"/>
      <c r="F549" s="19"/>
      <c r="G549" s="5"/>
      <c r="H549" s="18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6"/>
      <c r="AD549" s="6"/>
      <c r="AE549" s="6"/>
      <c r="AF549" s="6"/>
    </row>
    <row r="550" spans="1:32" x14ac:dyDescent="0.25">
      <c r="A550" s="1"/>
      <c r="B550" s="5"/>
      <c r="C550" s="5"/>
      <c r="D550" s="5"/>
      <c r="E550" s="5"/>
      <c r="F550" s="19"/>
      <c r="G550" s="5"/>
      <c r="H550" s="18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6"/>
      <c r="AD550" s="6"/>
      <c r="AE550" s="6"/>
      <c r="AF550" s="6"/>
    </row>
    <row r="551" spans="1:32" x14ac:dyDescent="0.25">
      <c r="A551" s="1"/>
      <c r="B551" s="5"/>
      <c r="C551" s="5"/>
      <c r="D551" s="5"/>
      <c r="E551" s="5"/>
      <c r="F551" s="19"/>
      <c r="G551" s="5"/>
      <c r="H551" s="18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6"/>
      <c r="AD551" s="6"/>
      <c r="AE551" s="6"/>
      <c r="AF551" s="6"/>
    </row>
    <row r="552" spans="1:32" x14ac:dyDescent="0.25">
      <c r="A552" s="1"/>
      <c r="B552" s="5"/>
      <c r="C552" s="5"/>
      <c r="D552" s="5"/>
      <c r="E552" s="5"/>
      <c r="F552" s="19"/>
      <c r="G552" s="5"/>
      <c r="H552" s="18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6"/>
      <c r="AD552" s="6"/>
      <c r="AE552" s="6"/>
      <c r="AF552" s="6"/>
    </row>
    <row r="553" spans="1:32" x14ac:dyDescent="0.25">
      <c r="A553" s="1"/>
      <c r="B553" s="5"/>
      <c r="C553" s="5"/>
      <c r="D553" s="5"/>
      <c r="E553" s="5"/>
      <c r="F553" s="19"/>
      <c r="G553" s="5"/>
      <c r="H553" s="18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6"/>
      <c r="AD553" s="6"/>
      <c r="AE553" s="6"/>
      <c r="AF553" s="6"/>
    </row>
    <row r="554" spans="1:32" x14ac:dyDescent="0.25">
      <c r="A554" s="1"/>
      <c r="B554" s="5"/>
      <c r="C554" s="5"/>
      <c r="D554" s="5"/>
      <c r="E554" s="5"/>
      <c r="F554" s="19"/>
      <c r="G554" s="5"/>
      <c r="H554" s="18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6"/>
      <c r="AD554" s="6"/>
      <c r="AE554" s="6"/>
      <c r="AF554" s="6"/>
    </row>
    <row r="555" spans="1:32" x14ac:dyDescent="0.25">
      <c r="A555" s="1"/>
      <c r="B555" s="5"/>
      <c r="C555" s="5"/>
      <c r="D555" s="5"/>
      <c r="E555" s="5"/>
      <c r="F555" s="19"/>
      <c r="G555" s="5"/>
      <c r="H555" s="18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6"/>
      <c r="AD555" s="6"/>
      <c r="AE555" s="6"/>
      <c r="AF555" s="6"/>
    </row>
    <row r="556" spans="1:32" x14ac:dyDescent="0.25">
      <c r="A556" s="1"/>
      <c r="B556" s="5"/>
      <c r="C556" s="5"/>
      <c r="D556" s="5"/>
      <c r="E556" s="5"/>
      <c r="F556" s="19"/>
      <c r="G556" s="5"/>
      <c r="H556" s="18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6"/>
      <c r="AD556" s="6"/>
      <c r="AE556" s="6"/>
      <c r="AF556" s="6"/>
    </row>
    <row r="557" spans="1:32" x14ac:dyDescent="0.25">
      <c r="A557" s="1"/>
      <c r="B557" s="5"/>
      <c r="C557" s="5"/>
      <c r="D557" s="5"/>
      <c r="E557" s="5"/>
      <c r="F557" s="19"/>
      <c r="G557" s="5"/>
      <c r="H557" s="18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6"/>
      <c r="AD557" s="6"/>
      <c r="AE557" s="6"/>
      <c r="AF557" s="6"/>
    </row>
    <row r="558" spans="1:32" x14ac:dyDescent="0.25">
      <c r="A558" s="1"/>
      <c r="B558" s="5"/>
      <c r="C558" s="5"/>
      <c r="D558" s="5"/>
      <c r="E558" s="5"/>
      <c r="F558" s="19"/>
      <c r="G558" s="5"/>
      <c r="H558" s="18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6"/>
      <c r="AD558" s="6"/>
      <c r="AE558" s="6"/>
      <c r="AF558" s="6"/>
    </row>
    <row r="559" spans="1:32" x14ac:dyDescent="0.25">
      <c r="A559" s="1"/>
      <c r="B559" s="5"/>
      <c r="C559" s="5"/>
      <c r="D559" s="5"/>
      <c r="E559" s="5"/>
      <c r="F559" s="19"/>
      <c r="G559" s="5"/>
      <c r="H559" s="18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6"/>
      <c r="AD559" s="6"/>
      <c r="AE559" s="6"/>
      <c r="AF559" s="6"/>
    </row>
    <row r="560" spans="1:32" x14ac:dyDescent="0.25">
      <c r="A560" s="1"/>
      <c r="B560" s="5"/>
      <c r="C560" s="5"/>
      <c r="D560" s="5"/>
      <c r="E560" s="5"/>
      <c r="F560" s="19"/>
      <c r="G560" s="5"/>
      <c r="H560" s="18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6"/>
      <c r="AD560" s="6"/>
      <c r="AE560" s="6"/>
      <c r="AF560" s="6"/>
    </row>
    <row r="561" spans="1:32" x14ac:dyDescent="0.25">
      <c r="A561" s="1"/>
      <c r="B561" s="5"/>
      <c r="C561" s="5"/>
      <c r="D561" s="5"/>
      <c r="E561" s="5"/>
      <c r="F561" s="19"/>
      <c r="G561" s="5"/>
      <c r="H561" s="18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6"/>
      <c r="AD561" s="6"/>
      <c r="AE561" s="6"/>
      <c r="AF561" s="6"/>
    </row>
    <row r="562" spans="1:32" x14ac:dyDescent="0.25">
      <c r="A562" s="1"/>
      <c r="B562" s="5"/>
      <c r="C562" s="5"/>
      <c r="D562" s="5"/>
      <c r="E562" s="5"/>
      <c r="F562" s="19"/>
      <c r="G562" s="5"/>
      <c r="H562" s="18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6"/>
      <c r="AD562" s="6"/>
      <c r="AE562" s="6"/>
      <c r="AF562" s="6"/>
    </row>
    <row r="563" spans="1:32" x14ac:dyDescent="0.25">
      <c r="A563" s="1"/>
      <c r="B563" s="5"/>
      <c r="C563" s="5"/>
      <c r="D563" s="5"/>
      <c r="E563" s="5"/>
      <c r="F563" s="19"/>
      <c r="G563" s="5"/>
      <c r="H563" s="18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6"/>
      <c r="AD563" s="6"/>
      <c r="AE563" s="6"/>
      <c r="AF563" s="6"/>
    </row>
    <row r="564" spans="1:32" x14ac:dyDescent="0.25">
      <c r="A564" s="1"/>
      <c r="B564" s="5"/>
      <c r="C564" s="5"/>
      <c r="D564" s="5"/>
      <c r="E564" s="5"/>
      <c r="F564" s="19"/>
      <c r="G564" s="5"/>
      <c r="H564" s="18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6"/>
      <c r="AD564" s="6"/>
      <c r="AE564" s="6"/>
      <c r="AF564" s="6"/>
    </row>
    <row r="565" spans="1:32" x14ac:dyDescent="0.25">
      <c r="A565" s="1"/>
      <c r="B565" s="5"/>
      <c r="C565" s="5"/>
      <c r="D565" s="5"/>
      <c r="E565" s="5"/>
      <c r="F565" s="19"/>
      <c r="G565" s="5"/>
      <c r="H565" s="18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6"/>
      <c r="AD565" s="6"/>
      <c r="AE565" s="6"/>
      <c r="AF565" s="6"/>
    </row>
    <row r="566" spans="1:32" x14ac:dyDescent="0.25">
      <c r="A566" s="1"/>
      <c r="B566" s="5"/>
      <c r="C566" s="5"/>
      <c r="D566" s="5"/>
      <c r="E566" s="5"/>
      <c r="F566" s="19"/>
      <c r="G566" s="5"/>
      <c r="H566" s="18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6"/>
      <c r="AD566" s="6"/>
      <c r="AE566" s="6"/>
      <c r="AF566" s="6"/>
    </row>
    <row r="567" spans="1:32" x14ac:dyDescent="0.25">
      <c r="A567" s="1"/>
      <c r="B567" s="5"/>
      <c r="C567" s="5"/>
      <c r="D567" s="5"/>
      <c r="E567" s="5"/>
      <c r="F567" s="19"/>
      <c r="G567" s="5"/>
      <c r="H567" s="18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6"/>
      <c r="AD567" s="6"/>
      <c r="AE567" s="6"/>
      <c r="AF567" s="6"/>
    </row>
    <row r="568" spans="1:32" x14ac:dyDescent="0.25">
      <c r="A568" s="1"/>
      <c r="B568" s="5"/>
      <c r="C568" s="5"/>
      <c r="D568" s="5"/>
      <c r="E568" s="5"/>
      <c r="F568" s="19"/>
      <c r="G568" s="5"/>
      <c r="H568" s="18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6"/>
      <c r="AD568" s="6"/>
      <c r="AE568" s="6"/>
      <c r="AF568" s="6"/>
    </row>
    <row r="569" spans="1:32" x14ac:dyDescent="0.25">
      <c r="A569" s="1"/>
      <c r="B569" s="5"/>
      <c r="C569" s="5"/>
      <c r="D569" s="5"/>
      <c r="E569" s="5"/>
      <c r="F569" s="19"/>
      <c r="G569" s="5"/>
      <c r="H569" s="18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6"/>
      <c r="AD569" s="6"/>
      <c r="AE569" s="6"/>
      <c r="AF569" s="6"/>
    </row>
    <row r="570" spans="1:32" x14ac:dyDescent="0.25">
      <c r="A570" s="1"/>
      <c r="B570" s="5"/>
      <c r="C570" s="5"/>
      <c r="D570" s="5"/>
      <c r="E570" s="5"/>
      <c r="F570" s="19"/>
      <c r="G570" s="5"/>
      <c r="H570" s="18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6"/>
      <c r="AD570" s="6"/>
      <c r="AE570" s="6"/>
      <c r="AF570" s="6"/>
    </row>
    <row r="571" spans="1:32" x14ac:dyDescent="0.25">
      <c r="A571" s="1"/>
      <c r="B571" s="5"/>
      <c r="C571" s="5"/>
      <c r="D571" s="5"/>
      <c r="E571" s="5"/>
      <c r="F571" s="19"/>
      <c r="G571" s="5"/>
      <c r="H571" s="18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6"/>
      <c r="AD571" s="6"/>
      <c r="AE571" s="6"/>
      <c r="AF571" s="6"/>
    </row>
    <row r="572" spans="1:32" x14ac:dyDescent="0.25">
      <c r="A572" s="1"/>
      <c r="B572" s="5"/>
      <c r="C572" s="5"/>
      <c r="D572" s="5"/>
      <c r="E572" s="5"/>
      <c r="F572" s="19"/>
      <c r="G572" s="5"/>
      <c r="H572" s="18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6"/>
      <c r="AD572" s="6"/>
      <c r="AE572" s="6"/>
      <c r="AF572" s="6"/>
    </row>
    <row r="573" spans="1:32" x14ac:dyDescent="0.25">
      <c r="A573" s="1"/>
      <c r="B573" s="5"/>
      <c r="C573" s="5"/>
      <c r="D573" s="5"/>
      <c r="E573" s="5"/>
      <c r="F573" s="19"/>
      <c r="G573" s="5"/>
      <c r="H573" s="18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6"/>
      <c r="AD573" s="6"/>
      <c r="AE573" s="6"/>
      <c r="AF573" s="6"/>
    </row>
    <row r="574" spans="1:32" x14ac:dyDescent="0.25">
      <c r="A574" s="1"/>
      <c r="B574" s="5"/>
      <c r="C574" s="5"/>
      <c r="D574" s="5"/>
      <c r="E574" s="5"/>
      <c r="F574" s="19"/>
      <c r="G574" s="5"/>
      <c r="H574" s="18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6"/>
      <c r="AD574" s="6"/>
      <c r="AE574" s="6"/>
      <c r="AF574" s="6"/>
    </row>
    <row r="575" spans="1:32" x14ac:dyDescent="0.25">
      <c r="A575" s="1"/>
      <c r="B575" s="5"/>
      <c r="C575" s="5"/>
      <c r="D575" s="5"/>
      <c r="E575" s="5"/>
      <c r="F575" s="19"/>
      <c r="G575" s="5"/>
      <c r="H575" s="18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6"/>
      <c r="AD575" s="6"/>
      <c r="AE575" s="6"/>
      <c r="AF575" s="6"/>
    </row>
    <row r="576" spans="1:32" x14ac:dyDescent="0.25">
      <c r="A576" s="1"/>
      <c r="B576" s="5"/>
      <c r="C576" s="5"/>
      <c r="D576" s="5"/>
      <c r="E576" s="5"/>
      <c r="F576" s="19"/>
      <c r="G576" s="5"/>
      <c r="H576" s="18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6"/>
      <c r="AD576" s="6"/>
      <c r="AE576" s="6"/>
      <c r="AF576" s="6"/>
    </row>
    <row r="577" spans="1:32" x14ac:dyDescent="0.25">
      <c r="A577" s="1"/>
      <c r="B577" s="5"/>
      <c r="C577" s="5"/>
      <c r="D577" s="5"/>
      <c r="E577" s="5"/>
      <c r="F577" s="19"/>
      <c r="G577" s="5"/>
      <c r="H577" s="18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6"/>
      <c r="AD577" s="6"/>
      <c r="AE577" s="6"/>
      <c r="AF577" s="6"/>
    </row>
    <row r="578" spans="1:32" x14ac:dyDescent="0.25">
      <c r="A578" s="1"/>
      <c r="B578" s="5"/>
      <c r="C578" s="5"/>
      <c r="D578" s="5"/>
      <c r="E578" s="5"/>
      <c r="F578" s="19"/>
      <c r="G578" s="5"/>
      <c r="H578" s="18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6"/>
      <c r="AD578" s="6"/>
      <c r="AE578" s="6"/>
      <c r="AF578" s="6"/>
    </row>
    <row r="579" spans="1:32" x14ac:dyDescent="0.25">
      <c r="A579" s="1"/>
      <c r="B579" s="5"/>
      <c r="C579" s="5"/>
      <c r="D579" s="5"/>
      <c r="E579" s="5"/>
      <c r="F579" s="19"/>
      <c r="G579" s="5"/>
      <c r="H579" s="18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6"/>
      <c r="AD579" s="6"/>
      <c r="AE579" s="6"/>
      <c r="AF579" s="6"/>
    </row>
    <row r="580" spans="1:32" x14ac:dyDescent="0.25">
      <c r="A580" s="1"/>
      <c r="B580" s="5"/>
      <c r="C580" s="5"/>
      <c r="D580" s="5"/>
      <c r="E580" s="5"/>
      <c r="F580" s="19"/>
      <c r="G580" s="5"/>
      <c r="H580" s="18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6"/>
      <c r="AD580" s="6"/>
      <c r="AE580" s="6"/>
      <c r="AF580" s="6"/>
    </row>
    <row r="581" spans="1:32" x14ac:dyDescent="0.25">
      <c r="A581" s="1"/>
      <c r="B581" s="5"/>
      <c r="C581" s="5"/>
      <c r="D581" s="5"/>
      <c r="E581" s="5"/>
      <c r="F581" s="19"/>
      <c r="G581" s="5"/>
      <c r="H581" s="18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6"/>
      <c r="AD581" s="6"/>
      <c r="AE581" s="6"/>
      <c r="AF581" s="6"/>
    </row>
    <row r="582" spans="1:32" x14ac:dyDescent="0.25">
      <c r="A582" s="1"/>
      <c r="B582" s="5"/>
      <c r="C582" s="5"/>
      <c r="D582" s="5"/>
      <c r="E582" s="5"/>
      <c r="F582" s="19"/>
      <c r="G582" s="5"/>
      <c r="H582" s="18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6"/>
      <c r="AD582" s="6"/>
      <c r="AE582" s="6"/>
      <c r="AF582" s="6"/>
    </row>
    <row r="583" spans="1:32" x14ac:dyDescent="0.25">
      <c r="A583" s="1"/>
      <c r="B583" s="5"/>
      <c r="C583" s="5"/>
      <c r="D583" s="5"/>
      <c r="E583" s="5"/>
      <c r="F583" s="19"/>
      <c r="G583" s="5"/>
      <c r="H583" s="18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6"/>
      <c r="AD583" s="6"/>
      <c r="AE583" s="6"/>
      <c r="AF583" s="6"/>
    </row>
    <row r="584" spans="1:32" x14ac:dyDescent="0.25">
      <c r="A584" s="1"/>
      <c r="B584" s="5"/>
      <c r="C584" s="5"/>
      <c r="D584" s="5"/>
      <c r="E584" s="5"/>
      <c r="F584" s="19"/>
      <c r="G584" s="5"/>
      <c r="H584" s="18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6"/>
      <c r="AD584" s="6"/>
      <c r="AE584" s="6"/>
      <c r="AF584" s="6"/>
    </row>
    <row r="585" spans="1:32" x14ac:dyDescent="0.25">
      <c r="A585" s="1"/>
      <c r="B585" s="5"/>
      <c r="C585" s="5"/>
      <c r="D585" s="5"/>
      <c r="E585" s="5"/>
      <c r="F585" s="19"/>
      <c r="G585" s="5"/>
      <c r="H585" s="18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6"/>
      <c r="AD585" s="6"/>
      <c r="AE585" s="6"/>
      <c r="AF585" s="6"/>
    </row>
    <row r="586" spans="1:32" x14ac:dyDescent="0.25">
      <c r="A586" s="1"/>
      <c r="B586" s="5"/>
      <c r="C586" s="5"/>
      <c r="D586" s="5"/>
      <c r="E586" s="5"/>
      <c r="F586" s="19"/>
      <c r="G586" s="5"/>
      <c r="H586" s="18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6"/>
      <c r="AD586" s="6"/>
      <c r="AE586" s="6"/>
      <c r="AF586" s="6"/>
    </row>
    <row r="587" spans="1:32" x14ac:dyDescent="0.25">
      <c r="A587" s="1"/>
      <c r="B587" s="5"/>
      <c r="C587" s="5"/>
      <c r="D587" s="5"/>
      <c r="E587" s="5"/>
      <c r="F587" s="19"/>
      <c r="G587" s="5"/>
      <c r="H587" s="18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6"/>
      <c r="AD587" s="6"/>
      <c r="AE587" s="6"/>
      <c r="AF587" s="6"/>
    </row>
    <row r="588" spans="1:32" x14ac:dyDescent="0.25">
      <c r="A588" s="1"/>
      <c r="B588" s="5"/>
      <c r="C588" s="5"/>
      <c r="D588" s="5"/>
      <c r="E588" s="5"/>
      <c r="F588" s="19"/>
      <c r="G588" s="5"/>
      <c r="H588" s="18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6"/>
      <c r="AD588" s="6"/>
      <c r="AE588" s="6"/>
      <c r="AF588" s="6"/>
    </row>
    <row r="589" spans="1:32" x14ac:dyDescent="0.25">
      <c r="A589" s="1"/>
      <c r="B589" s="5"/>
      <c r="C589" s="5"/>
      <c r="D589" s="5"/>
      <c r="E589" s="5"/>
      <c r="F589" s="19"/>
      <c r="G589" s="5"/>
      <c r="H589" s="18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6"/>
      <c r="AD589" s="6"/>
      <c r="AE589" s="6"/>
      <c r="AF589" s="6"/>
    </row>
    <row r="590" spans="1:32" x14ac:dyDescent="0.25">
      <c r="A590" s="1"/>
      <c r="B590" s="5"/>
      <c r="C590" s="5"/>
      <c r="D590" s="5"/>
      <c r="E590" s="5"/>
      <c r="F590" s="19"/>
      <c r="G590" s="5"/>
      <c r="H590" s="18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6"/>
      <c r="AD590" s="6"/>
      <c r="AE590" s="6"/>
      <c r="AF590" s="6"/>
    </row>
    <row r="591" spans="1:32" x14ac:dyDescent="0.25">
      <c r="A591" s="1"/>
      <c r="B591" s="5"/>
      <c r="C591" s="5"/>
      <c r="D591" s="5"/>
      <c r="E591" s="5"/>
      <c r="F591" s="19"/>
      <c r="G591" s="5"/>
      <c r="H591" s="18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6"/>
      <c r="AD591" s="6"/>
      <c r="AE591" s="6"/>
      <c r="AF591" s="6"/>
    </row>
    <row r="592" spans="1:32" x14ac:dyDescent="0.25">
      <c r="A592" s="1"/>
      <c r="B592" s="5"/>
      <c r="C592" s="5"/>
      <c r="D592" s="5"/>
      <c r="E592" s="5"/>
      <c r="F592" s="19"/>
      <c r="G592" s="5"/>
      <c r="H592" s="18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6"/>
      <c r="AD592" s="6"/>
      <c r="AE592" s="6"/>
      <c r="AF592" s="6"/>
    </row>
    <row r="593" spans="1:32" x14ac:dyDescent="0.25">
      <c r="A593" s="1"/>
      <c r="B593" s="5"/>
      <c r="C593" s="5"/>
      <c r="D593" s="5"/>
      <c r="E593" s="5"/>
      <c r="F593" s="19"/>
      <c r="G593" s="5"/>
      <c r="H593" s="18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6"/>
      <c r="AD593" s="6"/>
      <c r="AE593" s="6"/>
      <c r="AF593" s="6"/>
    </row>
    <row r="594" spans="1:32" x14ac:dyDescent="0.25">
      <c r="A594" s="1"/>
      <c r="B594" s="5"/>
      <c r="C594" s="5"/>
      <c r="D594" s="5"/>
      <c r="E594" s="5"/>
      <c r="F594" s="19"/>
      <c r="G594" s="5"/>
      <c r="H594" s="18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6"/>
      <c r="AD594" s="6"/>
      <c r="AE594" s="6"/>
      <c r="AF594" s="6"/>
    </row>
    <row r="595" spans="1:32" x14ac:dyDescent="0.25">
      <c r="A595" s="1"/>
      <c r="B595" s="5"/>
      <c r="C595" s="5"/>
      <c r="D595" s="5"/>
      <c r="E595" s="5"/>
      <c r="F595" s="19"/>
      <c r="G595" s="5"/>
      <c r="H595" s="18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6"/>
      <c r="AD595" s="6"/>
      <c r="AE595" s="6"/>
      <c r="AF595" s="6"/>
    </row>
    <row r="596" spans="1:32" x14ac:dyDescent="0.25">
      <c r="A596" s="1"/>
      <c r="B596" s="5"/>
      <c r="C596" s="5"/>
      <c r="D596" s="5"/>
      <c r="E596" s="5"/>
      <c r="F596" s="19"/>
      <c r="G596" s="5"/>
      <c r="H596" s="18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6"/>
      <c r="AD596" s="6"/>
      <c r="AE596" s="6"/>
      <c r="AF596" s="6"/>
    </row>
    <row r="597" spans="1:32" x14ac:dyDescent="0.25">
      <c r="A597" s="1"/>
      <c r="B597" s="5"/>
      <c r="C597" s="5"/>
      <c r="D597" s="5"/>
      <c r="E597" s="5"/>
      <c r="F597" s="19"/>
      <c r="G597" s="5"/>
      <c r="H597" s="18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6"/>
      <c r="AD597" s="6"/>
      <c r="AE597" s="6"/>
      <c r="AF597" s="6"/>
    </row>
    <row r="598" spans="1:32" x14ac:dyDescent="0.25">
      <c r="A598" s="1"/>
      <c r="B598" s="5"/>
      <c r="C598" s="5"/>
      <c r="D598" s="5"/>
      <c r="E598" s="5"/>
      <c r="F598" s="19"/>
      <c r="G598" s="5"/>
      <c r="H598" s="18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6"/>
      <c r="AD598" s="6"/>
      <c r="AE598" s="6"/>
      <c r="AF598" s="6"/>
    </row>
    <row r="599" spans="1:32" x14ac:dyDescent="0.25">
      <c r="A599" s="1"/>
      <c r="B599" s="5"/>
      <c r="C599" s="5"/>
      <c r="D599" s="5"/>
      <c r="E599" s="5"/>
      <c r="F599" s="19"/>
      <c r="G599" s="5"/>
      <c r="H599" s="18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6"/>
      <c r="AD599" s="6"/>
      <c r="AE599" s="6"/>
      <c r="AF599" s="6"/>
    </row>
    <row r="600" spans="1:32" x14ac:dyDescent="0.25">
      <c r="A600" s="1"/>
      <c r="B600" s="5"/>
      <c r="C600" s="5"/>
      <c r="D600" s="5"/>
      <c r="E600" s="5"/>
      <c r="F600" s="19"/>
      <c r="G600" s="5"/>
      <c r="H600" s="18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6"/>
      <c r="AD600" s="6"/>
      <c r="AE600" s="6"/>
      <c r="AF600" s="6"/>
    </row>
    <row r="601" spans="1:32" x14ac:dyDescent="0.25">
      <c r="A601" s="1"/>
      <c r="B601" s="5"/>
      <c r="C601" s="5"/>
      <c r="D601" s="5"/>
      <c r="E601" s="5"/>
      <c r="F601" s="19"/>
      <c r="G601" s="5"/>
      <c r="H601" s="18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6"/>
      <c r="AD601" s="6"/>
      <c r="AE601" s="6"/>
      <c r="AF601" s="6"/>
    </row>
    <row r="602" spans="1:32" x14ac:dyDescent="0.25">
      <c r="A602" s="1"/>
      <c r="B602" s="5"/>
      <c r="C602" s="5"/>
      <c r="D602" s="5"/>
      <c r="E602" s="5"/>
      <c r="F602" s="19"/>
      <c r="G602" s="5"/>
      <c r="H602" s="18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6"/>
      <c r="AD602" s="6"/>
      <c r="AE602" s="6"/>
      <c r="AF602" s="6"/>
    </row>
    <row r="603" spans="1:32" x14ac:dyDescent="0.25">
      <c r="A603" s="1"/>
      <c r="B603" s="5"/>
      <c r="C603" s="5"/>
      <c r="D603" s="5"/>
      <c r="E603" s="5"/>
      <c r="F603" s="19"/>
      <c r="G603" s="5"/>
      <c r="H603" s="18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6"/>
      <c r="AD603" s="6"/>
      <c r="AE603" s="6"/>
      <c r="AF603" s="6"/>
    </row>
    <row r="604" spans="1:32" x14ac:dyDescent="0.25">
      <c r="A604" s="1"/>
      <c r="B604" s="5"/>
      <c r="C604" s="5"/>
      <c r="D604" s="5"/>
      <c r="E604" s="5"/>
      <c r="F604" s="19"/>
      <c r="G604" s="5"/>
      <c r="H604" s="18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6"/>
      <c r="AD604" s="6"/>
      <c r="AE604" s="6"/>
      <c r="AF604" s="6"/>
    </row>
    <row r="605" spans="1:32" x14ac:dyDescent="0.25">
      <c r="A605" s="1"/>
      <c r="B605" s="5"/>
      <c r="C605" s="5"/>
      <c r="D605" s="5"/>
      <c r="E605" s="5"/>
      <c r="F605" s="19"/>
      <c r="G605" s="5"/>
      <c r="H605" s="18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6"/>
      <c r="AD605" s="6"/>
      <c r="AE605" s="6"/>
      <c r="AF605" s="6"/>
    </row>
    <row r="606" spans="1:32" x14ac:dyDescent="0.25">
      <c r="A606" s="1"/>
      <c r="B606" s="5"/>
      <c r="C606" s="5"/>
      <c r="D606" s="5"/>
      <c r="E606" s="5"/>
      <c r="F606" s="19"/>
      <c r="G606" s="5"/>
      <c r="H606" s="18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6"/>
      <c r="AD606" s="6"/>
      <c r="AE606" s="6"/>
      <c r="AF606" s="6"/>
    </row>
    <row r="607" spans="1:32" x14ac:dyDescent="0.25">
      <c r="A607" s="1"/>
      <c r="B607" s="5"/>
      <c r="C607" s="5"/>
      <c r="D607" s="5"/>
      <c r="E607" s="5"/>
      <c r="F607" s="19"/>
      <c r="G607" s="5"/>
      <c r="H607" s="18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6"/>
      <c r="AD607" s="6"/>
      <c r="AE607" s="6"/>
      <c r="AF607" s="6"/>
    </row>
    <row r="608" spans="1:32" x14ac:dyDescent="0.25">
      <c r="A608" s="1"/>
      <c r="B608" s="5"/>
      <c r="C608" s="5"/>
      <c r="D608" s="5"/>
      <c r="E608" s="5"/>
      <c r="F608" s="19"/>
      <c r="G608" s="5"/>
      <c r="H608" s="18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6"/>
      <c r="AD608" s="6"/>
      <c r="AE608" s="6"/>
      <c r="AF608" s="6"/>
    </row>
    <row r="609" spans="1:32" x14ac:dyDescent="0.25">
      <c r="A609" s="1"/>
      <c r="B609" s="5"/>
      <c r="C609" s="5"/>
      <c r="D609" s="5"/>
      <c r="E609" s="5"/>
      <c r="F609" s="19"/>
      <c r="G609" s="5"/>
      <c r="H609" s="18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6"/>
      <c r="AD609" s="6"/>
      <c r="AE609" s="6"/>
      <c r="AF609" s="6"/>
    </row>
    <row r="610" spans="1:32" x14ac:dyDescent="0.25">
      <c r="A610" s="1"/>
      <c r="B610" s="5"/>
      <c r="C610" s="5"/>
      <c r="D610" s="5"/>
      <c r="E610" s="5"/>
      <c r="F610" s="19"/>
      <c r="G610" s="5"/>
      <c r="H610" s="18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6"/>
      <c r="AD610" s="6"/>
      <c r="AE610" s="6"/>
      <c r="AF610" s="6"/>
    </row>
    <row r="611" spans="1:32" x14ac:dyDescent="0.25">
      <c r="A611" s="1"/>
      <c r="B611" s="5"/>
      <c r="C611" s="5"/>
      <c r="D611" s="5"/>
      <c r="E611" s="5"/>
      <c r="F611" s="19"/>
      <c r="G611" s="5"/>
      <c r="H611" s="18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6"/>
      <c r="AD611" s="6"/>
      <c r="AE611" s="6"/>
      <c r="AF611" s="6"/>
    </row>
    <row r="612" spans="1:32" x14ac:dyDescent="0.25">
      <c r="A612" s="1"/>
      <c r="B612" s="5"/>
      <c r="C612" s="5"/>
      <c r="D612" s="5"/>
      <c r="E612" s="5"/>
      <c r="F612" s="19"/>
      <c r="G612" s="5"/>
      <c r="H612" s="18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6"/>
      <c r="AD612" s="6"/>
      <c r="AE612" s="6"/>
      <c r="AF612" s="6"/>
    </row>
    <row r="613" spans="1:32" x14ac:dyDescent="0.25">
      <c r="A613" s="1"/>
      <c r="B613" s="5"/>
      <c r="C613" s="5"/>
      <c r="D613" s="5"/>
      <c r="E613" s="5"/>
      <c r="F613" s="19"/>
      <c r="G613" s="5"/>
      <c r="H613" s="18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6"/>
      <c r="AD613" s="6"/>
      <c r="AE613" s="6"/>
      <c r="AF613" s="6"/>
    </row>
    <row r="614" spans="1:32" x14ac:dyDescent="0.25">
      <c r="A614" s="1"/>
      <c r="B614" s="5"/>
      <c r="C614" s="5"/>
      <c r="D614" s="5"/>
      <c r="E614" s="5"/>
      <c r="F614" s="19"/>
      <c r="G614" s="5"/>
      <c r="H614" s="18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6"/>
      <c r="AD614" s="6"/>
      <c r="AE614" s="6"/>
      <c r="AF614" s="6"/>
    </row>
    <row r="615" spans="1:32" x14ac:dyDescent="0.25">
      <c r="A615" s="1"/>
      <c r="B615" s="5"/>
      <c r="C615" s="5"/>
      <c r="D615" s="5"/>
      <c r="E615" s="5"/>
      <c r="F615" s="19"/>
      <c r="G615" s="5"/>
      <c r="H615" s="18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6"/>
      <c r="AD615" s="6"/>
      <c r="AE615" s="6"/>
      <c r="AF615" s="6"/>
    </row>
    <row r="616" spans="1:32" x14ac:dyDescent="0.25">
      <c r="A616" s="1"/>
      <c r="B616" s="5"/>
      <c r="C616" s="5"/>
      <c r="D616" s="5"/>
      <c r="E616" s="5"/>
      <c r="F616" s="19"/>
      <c r="G616" s="5"/>
      <c r="H616" s="18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6"/>
      <c r="AD616" s="6"/>
      <c r="AE616" s="6"/>
      <c r="AF616" s="6"/>
    </row>
    <row r="617" spans="1:32" x14ac:dyDescent="0.25">
      <c r="A617" s="1"/>
      <c r="B617" s="5"/>
      <c r="C617" s="5"/>
      <c r="D617" s="5"/>
      <c r="E617" s="5"/>
      <c r="F617" s="19"/>
      <c r="G617" s="5"/>
      <c r="H617" s="18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6"/>
      <c r="AD617" s="6"/>
      <c r="AE617" s="6"/>
      <c r="AF617" s="6"/>
    </row>
    <row r="618" spans="1:32" x14ac:dyDescent="0.25">
      <c r="A618" s="1"/>
      <c r="B618" s="5"/>
      <c r="C618" s="5"/>
      <c r="D618" s="5"/>
      <c r="E618" s="5"/>
      <c r="F618" s="19"/>
      <c r="G618" s="5"/>
      <c r="H618" s="18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6"/>
      <c r="AD618" s="6"/>
      <c r="AE618" s="6"/>
      <c r="AF618" s="6"/>
    </row>
    <row r="619" spans="1:32" x14ac:dyDescent="0.25">
      <c r="A619" s="1"/>
      <c r="B619" s="5"/>
      <c r="C619" s="5"/>
      <c r="D619" s="5"/>
      <c r="E619" s="5"/>
      <c r="F619" s="19"/>
      <c r="G619" s="5"/>
      <c r="H619" s="18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6"/>
      <c r="AD619" s="6"/>
      <c r="AE619" s="6"/>
      <c r="AF619" s="6"/>
    </row>
    <row r="620" spans="1:32" x14ac:dyDescent="0.25">
      <c r="A620" s="1"/>
      <c r="B620" s="5"/>
      <c r="C620" s="5"/>
      <c r="D620" s="5"/>
      <c r="E620" s="5"/>
      <c r="F620" s="19"/>
      <c r="G620" s="5"/>
      <c r="H620" s="18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6"/>
      <c r="AD620" s="6"/>
      <c r="AE620" s="6"/>
      <c r="AF620" s="6"/>
    </row>
    <row r="621" spans="1:32" x14ac:dyDescent="0.25">
      <c r="A621" s="1"/>
      <c r="B621" s="5"/>
      <c r="C621" s="5"/>
      <c r="D621" s="5"/>
      <c r="E621" s="5"/>
      <c r="F621" s="19"/>
      <c r="G621" s="5"/>
      <c r="H621" s="18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6"/>
      <c r="AD621" s="6"/>
      <c r="AE621" s="6"/>
      <c r="AF621" s="6"/>
    </row>
    <row r="622" spans="1:32" x14ac:dyDescent="0.25">
      <c r="A622" s="1"/>
      <c r="B622" s="5"/>
      <c r="C622" s="5"/>
      <c r="D622" s="5"/>
      <c r="E622" s="5"/>
      <c r="F622" s="19"/>
      <c r="G622" s="5"/>
      <c r="H622" s="18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6"/>
      <c r="AD622" s="6"/>
      <c r="AE622" s="6"/>
      <c r="AF622" s="6"/>
    </row>
    <row r="623" spans="1:32" x14ac:dyDescent="0.25">
      <c r="A623" s="1"/>
      <c r="B623" s="5"/>
      <c r="C623" s="5"/>
      <c r="D623" s="5"/>
      <c r="E623" s="5"/>
      <c r="F623" s="19"/>
      <c r="G623" s="5"/>
      <c r="H623" s="18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6"/>
      <c r="AD623" s="6"/>
      <c r="AE623" s="6"/>
      <c r="AF623" s="6"/>
    </row>
    <row r="624" spans="1:32" x14ac:dyDescent="0.25">
      <c r="A624" s="1"/>
      <c r="B624" s="5"/>
      <c r="C624" s="5"/>
      <c r="D624" s="5"/>
      <c r="E624" s="5"/>
      <c r="F624" s="19"/>
      <c r="G624" s="5"/>
      <c r="H624" s="18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6"/>
      <c r="AD624" s="6"/>
      <c r="AE624" s="6"/>
      <c r="AF624" s="6"/>
    </row>
    <row r="625" spans="1:32" x14ac:dyDescent="0.25">
      <c r="A625" s="1"/>
      <c r="B625" s="5"/>
      <c r="C625" s="5"/>
      <c r="D625" s="5"/>
      <c r="E625" s="5"/>
      <c r="F625" s="19"/>
      <c r="G625" s="5"/>
      <c r="H625" s="18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6"/>
      <c r="AD625" s="6"/>
      <c r="AE625" s="6"/>
      <c r="AF625" s="6"/>
    </row>
    <row r="626" spans="1:32" x14ac:dyDescent="0.25">
      <c r="A626" s="1"/>
      <c r="B626" s="5"/>
      <c r="C626" s="5"/>
      <c r="D626" s="5"/>
      <c r="E626" s="5"/>
      <c r="F626" s="19"/>
      <c r="G626" s="5"/>
      <c r="H626" s="18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6"/>
      <c r="AD626" s="6"/>
      <c r="AE626" s="6"/>
      <c r="AF626" s="6"/>
    </row>
    <row r="627" spans="1:32" x14ac:dyDescent="0.25">
      <c r="A627" s="1"/>
      <c r="B627" s="5"/>
      <c r="C627" s="5"/>
      <c r="D627" s="5"/>
      <c r="E627" s="5"/>
      <c r="F627" s="19"/>
      <c r="G627" s="5"/>
      <c r="H627" s="18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6"/>
      <c r="AD627" s="6"/>
      <c r="AE627" s="6"/>
      <c r="AF627" s="6"/>
    </row>
    <row r="628" spans="1:32" x14ac:dyDescent="0.25">
      <c r="A628" s="1"/>
      <c r="B628" s="5"/>
      <c r="C628" s="5"/>
      <c r="D628" s="5"/>
      <c r="E628" s="5"/>
      <c r="F628" s="19"/>
      <c r="G628" s="5"/>
      <c r="H628" s="18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6"/>
      <c r="AD628" s="6"/>
      <c r="AE628" s="6"/>
      <c r="AF628" s="6"/>
    </row>
    <row r="629" spans="1:32" x14ac:dyDescent="0.25">
      <c r="A629" s="1"/>
      <c r="B629" s="5"/>
      <c r="C629" s="5"/>
      <c r="D629" s="5"/>
      <c r="E629" s="5"/>
      <c r="F629" s="19"/>
      <c r="G629" s="5"/>
      <c r="H629" s="18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6"/>
      <c r="AD629" s="6"/>
      <c r="AE629" s="6"/>
      <c r="AF629" s="6"/>
    </row>
    <row r="630" spans="1:32" x14ac:dyDescent="0.25">
      <c r="A630" s="1"/>
      <c r="B630" s="5"/>
      <c r="C630" s="5"/>
      <c r="D630" s="5"/>
      <c r="E630" s="5"/>
      <c r="F630" s="19"/>
      <c r="G630" s="5"/>
      <c r="H630" s="18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6"/>
      <c r="AD630" s="6"/>
      <c r="AE630" s="6"/>
      <c r="AF630" s="6"/>
    </row>
    <row r="631" spans="1:32" x14ac:dyDescent="0.25">
      <c r="A631" s="1"/>
      <c r="B631" s="5"/>
      <c r="C631" s="5"/>
      <c r="D631" s="5"/>
      <c r="E631" s="5"/>
      <c r="F631" s="19"/>
      <c r="G631" s="5"/>
      <c r="H631" s="18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6"/>
      <c r="AD631" s="6"/>
      <c r="AE631" s="6"/>
      <c r="AF631" s="6"/>
    </row>
    <row r="632" spans="1:32" x14ac:dyDescent="0.25">
      <c r="A632" s="1"/>
      <c r="B632" s="5"/>
      <c r="C632" s="5"/>
      <c r="D632" s="5"/>
      <c r="E632" s="5"/>
      <c r="F632" s="19"/>
      <c r="G632" s="5"/>
      <c r="H632" s="18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6"/>
      <c r="AD632" s="6"/>
      <c r="AE632" s="6"/>
      <c r="AF632" s="6"/>
    </row>
    <row r="633" spans="1:32" x14ac:dyDescent="0.25">
      <c r="A633" s="1"/>
      <c r="B633" s="5"/>
      <c r="C633" s="5"/>
      <c r="D633" s="5"/>
      <c r="E633" s="5"/>
      <c r="F633" s="19"/>
      <c r="G633" s="5"/>
      <c r="H633" s="18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6"/>
      <c r="AD633" s="6"/>
      <c r="AE633" s="6"/>
      <c r="AF633" s="6"/>
    </row>
    <row r="634" spans="1:32" x14ac:dyDescent="0.25">
      <c r="A634" s="1"/>
      <c r="B634" s="5"/>
      <c r="C634" s="5"/>
      <c r="D634" s="5"/>
      <c r="E634" s="5"/>
      <c r="F634" s="19"/>
      <c r="G634" s="5"/>
      <c r="H634" s="18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6"/>
      <c r="AD634" s="6"/>
      <c r="AE634" s="6"/>
      <c r="AF634" s="6"/>
    </row>
    <row r="635" spans="1:32" x14ac:dyDescent="0.25">
      <c r="A635" s="1"/>
      <c r="B635" s="5"/>
      <c r="C635" s="5"/>
      <c r="D635" s="5"/>
      <c r="E635" s="5"/>
      <c r="F635" s="19"/>
      <c r="G635" s="5"/>
      <c r="H635" s="18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6"/>
      <c r="AD635" s="6"/>
      <c r="AE635" s="6"/>
      <c r="AF635" s="6"/>
    </row>
    <row r="636" spans="1:32" x14ac:dyDescent="0.25">
      <c r="A636" s="1"/>
      <c r="B636" s="5"/>
      <c r="C636" s="5"/>
      <c r="D636" s="5"/>
      <c r="E636" s="5"/>
      <c r="F636" s="19"/>
      <c r="G636" s="5"/>
      <c r="H636" s="18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6"/>
      <c r="AD636" s="6"/>
      <c r="AE636" s="6"/>
      <c r="AF636" s="6"/>
    </row>
    <row r="637" spans="1:32" x14ac:dyDescent="0.25">
      <c r="A637" s="1"/>
      <c r="B637" s="5"/>
      <c r="C637" s="5"/>
      <c r="D637" s="5"/>
      <c r="E637" s="5"/>
      <c r="F637" s="19"/>
      <c r="G637" s="5"/>
      <c r="H637" s="18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6"/>
      <c r="AD637" s="6"/>
      <c r="AE637" s="6"/>
      <c r="AF637" s="6"/>
    </row>
    <row r="638" spans="1:32" x14ac:dyDescent="0.25">
      <c r="A638" s="1"/>
      <c r="B638" s="5"/>
      <c r="C638" s="5"/>
      <c r="D638" s="5"/>
      <c r="E638" s="5"/>
      <c r="F638" s="19"/>
      <c r="G638" s="5"/>
      <c r="H638" s="18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6"/>
      <c r="AD638" s="6"/>
      <c r="AE638" s="6"/>
      <c r="AF638" s="6"/>
    </row>
    <row r="639" spans="1:32" x14ac:dyDescent="0.25">
      <c r="A639" s="1"/>
      <c r="B639" s="5"/>
      <c r="C639" s="5"/>
      <c r="D639" s="5"/>
      <c r="E639" s="5"/>
      <c r="F639" s="19"/>
      <c r="G639" s="5"/>
      <c r="H639" s="18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6"/>
      <c r="AD639" s="6"/>
      <c r="AE639" s="6"/>
      <c r="AF639" s="6"/>
    </row>
    <row r="640" spans="1:32" x14ac:dyDescent="0.25">
      <c r="A640" s="1"/>
      <c r="B640" s="5"/>
      <c r="C640" s="5"/>
      <c r="D640" s="5"/>
      <c r="E640" s="5"/>
      <c r="F640" s="19"/>
      <c r="G640" s="5"/>
      <c r="H640" s="18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6"/>
      <c r="AD640" s="6"/>
      <c r="AE640" s="6"/>
      <c r="AF640" s="6"/>
    </row>
    <row r="641" spans="1:32" x14ac:dyDescent="0.25">
      <c r="A641" s="1"/>
      <c r="B641" s="5"/>
      <c r="C641" s="5"/>
      <c r="D641" s="5"/>
      <c r="E641" s="5"/>
      <c r="F641" s="19"/>
      <c r="G641" s="5"/>
      <c r="H641" s="18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6"/>
      <c r="AD641" s="6"/>
      <c r="AE641" s="6"/>
      <c r="AF641" s="6"/>
    </row>
    <row r="642" spans="1:32" x14ac:dyDescent="0.25">
      <c r="A642" s="1"/>
      <c r="B642" s="5"/>
      <c r="C642" s="5"/>
      <c r="D642" s="5"/>
      <c r="E642" s="5"/>
      <c r="F642" s="19"/>
      <c r="G642" s="5"/>
      <c r="H642" s="18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6"/>
      <c r="AD642" s="6"/>
      <c r="AE642" s="6"/>
      <c r="AF642" s="6"/>
    </row>
    <row r="643" spans="1:32" x14ac:dyDescent="0.25">
      <c r="A643" s="1"/>
      <c r="B643" s="5"/>
      <c r="C643" s="5"/>
      <c r="D643" s="5"/>
      <c r="E643" s="5"/>
      <c r="F643" s="19"/>
      <c r="G643" s="5"/>
      <c r="H643" s="18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6"/>
      <c r="AD643" s="6"/>
      <c r="AE643" s="6"/>
      <c r="AF643" s="6"/>
    </row>
    <row r="644" spans="1:32" x14ac:dyDescent="0.25">
      <c r="A644" s="1"/>
      <c r="B644" s="5"/>
      <c r="C644" s="5"/>
      <c r="D644" s="5"/>
      <c r="E644" s="5"/>
      <c r="F644" s="19"/>
      <c r="G644" s="5"/>
      <c r="H644" s="18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6"/>
      <c r="AD644" s="6"/>
      <c r="AE644" s="6"/>
      <c r="AF644" s="6"/>
    </row>
    <row r="645" spans="1:32" x14ac:dyDescent="0.25">
      <c r="A645" s="1"/>
      <c r="B645" s="5"/>
      <c r="C645" s="5"/>
      <c r="D645" s="5"/>
      <c r="E645" s="5"/>
      <c r="F645" s="19"/>
      <c r="G645" s="5"/>
      <c r="H645" s="18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6"/>
      <c r="AD645" s="6"/>
      <c r="AE645" s="6"/>
      <c r="AF645" s="6"/>
    </row>
    <row r="646" spans="1:32" x14ac:dyDescent="0.25">
      <c r="A646" s="1"/>
      <c r="B646" s="5"/>
      <c r="C646" s="5"/>
      <c r="D646" s="5"/>
      <c r="E646" s="5"/>
      <c r="F646" s="19"/>
      <c r="G646" s="5"/>
      <c r="H646" s="18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6"/>
      <c r="AD646" s="6"/>
      <c r="AE646" s="6"/>
      <c r="AF646" s="6"/>
    </row>
    <row r="647" spans="1:32" x14ac:dyDescent="0.25">
      <c r="A647" s="1"/>
      <c r="B647" s="5"/>
      <c r="C647" s="5"/>
      <c r="D647" s="5"/>
      <c r="E647" s="5"/>
      <c r="F647" s="19"/>
      <c r="G647" s="5"/>
      <c r="H647" s="18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6"/>
      <c r="AD647" s="6"/>
      <c r="AE647" s="6"/>
      <c r="AF647" s="6"/>
    </row>
    <row r="648" spans="1:32" x14ac:dyDescent="0.25">
      <c r="A648" s="1"/>
      <c r="B648" s="5"/>
      <c r="C648" s="5"/>
      <c r="D648" s="5"/>
      <c r="E648" s="5"/>
      <c r="F648" s="19"/>
      <c r="G648" s="5"/>
      <c r="H648" s="18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6"/>
      <c r="AD648" s="6"/>
      <c r="AE648" s="6"/>
      <c r="AF648" s="6"/>
    </row>
    <row r="649" spans="1:32" x14ac:dyDescent="0.25">
      <c r="A649" s="1"/>
      <c r="B649" s="5"/>
      <c r="C649" s="5"/>
      <c r="D649" s="5"/>
      <c r="E649" s="5"/>
      <c r="F649" s="19"/>
      <c r="G649" s="5"/>
      <c r="H649" s="18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6"/>
      <c r="AD649" s="6"/>
      <c r="AE649" s="6"/>
      <c r="AF649" s="6"/>
    </row>
    <row r="650" spans="1:32" x14ac:dyDescent="0.25">
      <c r="A650" s="1"/>
      <c r="B650" s="5"/>
      <c r="C650" s="5"/>
      <c r="D650" s="5"/>
      <c r="E650" s="5"/>
      <c r="F650" s="19"/>
      <c r="G650" s="5"/>
      <c r="H650" s="18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6"/>
      <c r="AD650" s="6"/>
      <c r="AE650" s="6"/>
      <c r="AF650" s="6"/>
    </row>
    <row r="651" spans="1:32" x14ac:dyDescent="0.25">
      <c r="A651" s="1"/>
      <c r="B651" s="5"/>
      <c r="C651" s="5"/>
      <c r="D651" s="5"/>
      <c r="E651" s="5"/>
      <c r="F651" s="19"/>
      <c r="G651" s="5"/>
      <c r="H651" s="18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6"/>
      <c r="AD651" s="6"/>
      <c r="AE651" s="6"/>
      <c r="AF651" s="6"/>
    </row>
    <row r="652" spans="1:32" x14ac:dyDescent="0.25">
      <c r="A652" s="1"/>
      <c r="B652" s="5"/>
      <c r="C652" s="5"/>
      <c r="D652" s="5"/>
      <c r="E652" s="5"/>
      <c r="F652" s="19"/>
      <c r="G652" s="5"/>
      <c r="H652" s="18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6"/>
      <c r="AD652" s="6"/>
      <c r="AE652" s="6"/>
      <c r="AF652" s="6"/>
    </row>
    <row r="653" spans="1:32" x14ac:dyDescent="0.25">
      <c r="A653" s="1"/>
      <c r="B653" s="5"/>
      <c r="C653" s="5"/>
      <c r="D653" s="5"/>
      <c r="E653" s="5"/>
      <c r="F653" s="19"/>
      <c r="G653" s="5"/>
      <c r="H653" s="18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6"/>
      <c r="AD653" s="6"/>
      <c r="AE653" s="6"/>
      <c r="AF653" s="6"/>
    </row>
    <row r="654" spans="1:32" x14ac:dyDescent="0.25">
      <c r="A654" s="1"/>
      <c r="B654" s="5"/>
      <c r="C654" s="5"/>
      <c r="D654" s="5"/>
      <c r="E654" s="5"/>
      <c r="F654" s="19"/>
      <c r="G654" s="5"/>
      <c r="H654" s="18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6"/>
      <c r="AD654" s="6"/>
      <c r="AE654" s="6"/>
      <c r="AF654" s="6"/>
    </row>
    <row r="655" spans="1:32" x14ac:dyDescent="0.25">
      <c r="A655" s="1"/>
      <c r="B655" s="5"/>
      <c r="C655" s="5"/>
      <c r="D655" s="5"/>
      <c r="E655" s="5"/>
      <c r="F655" s="19"/>
      <c r="G655" s="5"/>
      <c r="H655" s="18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6"/>
      <c r="AD655" s="6"/>
      <c r="AE655" s="6"/>
      <c r="AF655" s="6"/>
    </row>
    <row r="656" spans="1:32" x14ac:dyDescent="0.25">
      <c r="A656" s="1"/>
      <c r="B656" s="5"/>
      <c r="C656" s="5"/>
      <c r="D656" s="5"/>
      <c r="E656" s="5"/>
      <c r="F656" s="19"/>
      <c r="G656" s="5"/>
      <c r="H656" s="18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6"/>
      <c r="AD656" s="6"/>
      <c r="AE656" s="6"/>
      <c r="AF656" s="6"/>
    </row>
    <row r="657" spans="1:32" x14ac:dyDescent="0.25">
      <c r="A657" s="1"/>
      <c r="B657" s="5"/>
      <c r="C657" s="5"/>
      <c r="D657" s="5"/>
      <c r="E657" s="5"/>
      <c r="F657" s="19"/>
      <c r="G657" s="5"/>
      <c r="H657" s="18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6"/>
      <c r="AD657" s="6"/>
      <c r="AE657" s="6"/>
      <c r="AF657" s="6"/>
    </row>
    <row r="658" spans="1:32" x14ac:dyDescent="0.25">
      <c r="A658" s="1"/>
      <c r="B658" s="5"/>
      <c r="C658" s="5"/>
      <c r="D658" s="5"/>
      <c r="E658" s="5"/>
      <c r="F658" s="19"/>
      <c r="G658" s="5"/>
      <c r="H658" s="18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6"/>
      <c r="AD658" s="6"/>
      <c r="AE658" s="6"/>
      <c r="AF658" s="6"/>
    </row>
    <row r="659" spans="1:32" x14ac:dyDescent="0.25">
      <c r="A659" s="1"/>
      <c r="B659" s="5"/>
      <c r="C659" s="5"/>
      <c r="D659" s="5"/>
      <c r="E659" s="5"/>
      <c r="F659" s="19"/>
      <c r="G659" s="5"/>
      <c r="H659" s="18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6"/>
      <c r="AD659" s="6"/>
      <c r="AE659" s="6"/>
      <c r="AF659" s="6"/>
    </row>
    <row r="660" spans="1:32" x14ac:dyDescent="0.25">
      <c r="A660" s="1"/>
      <c r="B660" s="5"/>
      <c r="C660" s="5"/>
      <c r="D660" s="5"/>
      <c r="E660" s="5"/>
      <c r="F660" s="19"/>
      <c r="G660" s="5"/>
      <c r="H660" s="18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6"/>
      <c r="AD660" s="6"/>
      <c r="AE660" s="6"/>
      <c r="AF660" s="6"/>
    </row>
    <row r="661" spans="1:32" x14ac:dyDescent="0.25">
      <c r="A661" s="1"/>
      <c r="B661" s="5"/>
      <c r="C661" s="5"/>
      <c r="D661" s="5"/>
      <c r="E661" s="5"/>
      <c r="F661" s="19"/>
      <c r="G661" s="5"/>
      <c r="H661" s="18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6"/>
      <c r="AD661" s="6"/>
      <c r="AE661" s="6"/>
      <c r="AF661" s="6"/>
    </row>
    <row r="662" spans="1:32" x14ac:dyDescent="0.25">
      <c r="A662" s="1"/>
      <c r="B662" s="5"/>
      <c r="C662" s="5"/>
      <c r="D662" s="5"/>
      <c r="E662" s="5"/>
      <c r="F662" s="19"/>
      <c r="G662" s="5"/>
      <c r="H662" s="18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6"/>
      <c r="AD662" s="6"/>
      <c r="AE662" s="6"/>
      <c r="AF662" s="6"/>
    </row>
    <row r="663" spans="1:32" x14ac:dyDescent="0.25">
      <c r="A663" s="1"/>
      <c r="B663" s="5"/>
      <c r="C663" s="5"/>
      <c r="D663" s="5"/>
      <c r="E663" s="5"/>
      <c r="F663" s="19"/>
      <c r="G663" s="5"/>
      <c r="H663" s="18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6"/>
      <c r="AD663" s="6"/>
      <c r="AE663" s="6"/>
      <c r="AF663" s="6"/>
    </row>
    <row r="664" spans="1:32" x14ac:dyDescent="0.25">
      <c r="A664" s="1"/>
      <c r="B664" s="5"/>
      <c r="C664" s="5"/>
      <c r="D664" s="5"/>
      <c r="E664" s="5"/>
      <c r="F664" s="19"/>
      <c r="G664" s="5"/>
      <c r="H664" s="18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6"/>
      <c r="AD664" s="6"/>
      <c r="AE664" s="6"/>
      <c r="AF664" s="6"/>
    </row>
    <row r="665" spans="1:32" x14ac:dyDescent="0.25">
      <c r="A665" s="1"/>
      <c r="B665" s="5"/>
      <c r="C665" s="5"/>
      <c r="D665" s="5"/>
      <c r="E665" s="5"/>
      <c r="F665" s="19"/>
      <c r="G665" s="5"/>
      <c r="H665" s="18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6"/>
      <c r="AD665" s="6"/>
      <c r="AE665" s="6"/>
      <c r="AF665" s="6"/>
    </row>
    <row r="666" spans="1:32" x14ac:dyDescent="0.25">
      <c r="A666" s="1"/>
      <c r="B666" s="5"/>
      <c r="C666" s="5"/>
      <c r="D666" s="5"/>
      <c r="E666" s="5"/>
      <c r="F666" s="19"/>
      <c r="G666" s="5"/>
      <c r="H666" s="18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6"/>
      <c r="AD666" s="6"/>
      <c r="AE666" s="6"/>
      <c r="AF666" s="6"/>
    </row>
    <row r="667" spans="1:32" x14ac:dyDescent="0.25">
      <c r="A667" s="1"/>
      <c r="B667" s="5"/>
      <c r="C667" s="5"/>
      <c r="D667" s="5"/>
      <c r="E667" s="5"/>
      <c r="F667" s="19"/>
      <c r="G667" s="5"/>
      <c r="H667" s="18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6"/>
      <c r="AD667" s="6"/>
      <c r="AE667" s="6"/>
      <c r="AF667" s="6"/>
    </row>
    <row r="668" spans="1:32" x14ac:dyDescent="0.25">
      <c r="A668" s="1"/>
      <c r="B668" s="5"/>
      <c r="C668" s="5"/>
      <c r="D668" s="5"/>
      <c r="E668" s="5"/>
      <c r="F668" s="19"/>
      <c r="G668" s="5"/>
      <c r="H668" s="18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6"/>
      <c r="AD668" s="6"/>
      <c r="AE668" s="6"/>
      <c r="AF668" s="6"/>
    </row>
    <row r="669" spans="1:32" x14ac:dyDescent="0.25">
      <c r="A669" s="1"/>
      <c r="B669" s="5"/>
      <c r="C669" s="5"/>
      <c r="D669" s="5"/>
      <c r="E669" s="5"/>
      <c r="F669" s="19"/>
      <c r="G669" s="5"/>
      <c r="H669" s="18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6"/>
      <c r="AD669" s="6"/>
      <c r="AE669" s="6"/>
      <c r="AF669" s="6"/>
    </row>
    <row r="670" spans="1:32" x14ac:dyDescent="0.25">
      <c r="A670" s="1"/>
      <c r="B670" s="5"/>
      <c r="C670" s="5"/>
      <c r="D670" s="5"/>
      <c r="E670" s="5"/>
      <c r="F670" s="19"/>
      <c r="G670" s="5"/>
      <c r="H670" s="18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6"/>
      <c r="AD670" s="6"/>
      <c r="AE670" s="6"/>
      <c r="AF670" s="6"/>
    </row>
    <row r="671" spans="1:32" x14ac:dyDescent="0.25">
      <c r="A671" s="1"/>
      <c r="B671" s="5"/>
      <c r="C671" s="5"/>
      <c r="D671" s="5"/>
      <c r="E671" s="5"/>
      <c r="F671" s="19"/>
      <c r="G671" s="5"/>
      <c r="H671" s="18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6"/>
      <c r="AD671" s="6"/>
      <c r="AE671" s="6"/>
      <c r="AF671" s="6"/>
    </row>
    <row r="672" spans="1:32" x14ac:dyDescent="0.25">
      <c r="A672" s="1"/>
      <c r="B672" s="5"/>
      <c r="C672" s="5"/>
      <c r="D672" s="5"/>
      <c r="E672" s="5"/>
      <c r="F672" s="19"/>
      <c r="G672" s="5"/>
      <c r="H672" s="18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6"/>
      <c r="AD672" s="6"/>
      <c r="AE672" s="6"/>
      <c r="AF672" s="6"/>
    </row>
    <row r="673" spans="1:32" x14ac:dyDescent="0.25">
      <c r="A673" s="1"/>
      <c r="B673" s="5"/>
      <c r="C673" s="5"/>
      <c r="D673" s="5"/>
      <c r="E673" s="5"/>
      <c r="F673" s="19"/>
      <c r="G673" s="5"/>
      <c r="H673" s="18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6"/>
      <c r="AD673" s="6"/>
      <c r="AE673" s="6"/>
      <c r="AF673" s="6"/>
    </row>
    <row r="674" spans="1:32" x14ac:dyDescent="0.25">
      <c r="A674" s="1"/>
      <c r="B674" s="5"/>
      <c r="C674" s="5"/>
      <c r="D674" s="5"/>
      <c r="E674" s="5"/>
      <c r="F674" s="19"/>
      <c r="G674" s="5"/>
      <c r="H674" s="18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6"/>
      <c r="AD674" s="6"/>
      <c r="AE674" s="6"/>
      <c r="AF674" s="6"/>
    </row>
    <row r="675" spans="1:32" x14ac:dyDescent="0.25">
      <c r="A675" s="1"/>
      <c r="B675" s="5"/>
      <c r="C675" s="5"/>
      <c r="D675" s="5"/>
      <c r="E675" s="5"/>
      <c r="F675" s="19"/>
      <c r="G675" s="5"/>
      <c r="H675" s="18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6"/>
      <c r="AD675" s="6"/>
      <c r="AE675" s="6"/>
      <c r="AF675" s="6"/>
    </row>
    <row r="676" spans="1:32" x14ac:dyDescent="0.25">
      <c r="A676" s="1"/>
      <c r="B676" s="5"/>
      <c r="C676" s="5"/>
      <c r="D676" s="5"/>
      <c r="E676" s="5"/>
      <c r="F676" s="19"/>
      <c r="G676" s="5"/>
      <c r="H676" s="18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6"/>
      <c r="AD676" s="6"/>
      <c r="AE676" s="6"/>
      <c r="AF676" s="6"/>
    </row>
    <row r="677" spans="1:32" x14ac:dyDescent="0.25">
      <c r="A677" s="1"/>
      <c r="B677" s="5"/>
      <c r="C677" s="5"/>
      <c r="D677" s="5"/>
      <c r="E677" s="5"/>
      <c r="F677" s="19"/>
      <c r="G677" s="5"/>
      <c r="H677" s="18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6"/>
      <c r="AD677" s="6"/>
      <c r="AE677" s="6"/>
      <c r="AF677" s="6"/>
    </row>
    <row r="678" spans="1:32" x14ac:dyDescent="0.25">
      <c r="A678" s="1"/>
      <c r="B678" s="5"/>
      <c r="C678" s="5"/>
      <c r="D678" s="5"/>
      <c r="E678" s="5"/>
      <c r="F678" s="19"/>
      <c r="G678" s="5"/>
      <c r="H678" s="18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6"/>
      <c r="AD678" s="6"/>
      <c r="AE678" s="6"/>
      <c r="AF678" s="6"/>
    </row>
    <row r="679" spans="1:32" x14ac:dyDescent="0.25">
      <c r="A679" s="1"/>
      <c r="B679" s="5"/>
      <c r="C679" s="5"/>
      <c r="D679" s="5"/>
      <c r="E679" s="5"/>
      <c r="F679" s="19"/>
      <c r="G679" s="5"/>
      <c r="H679" s="18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6"/>
      <c r="AD679" s="6"/>
      <c r="AE679" s="6"/>
      <c r="AF679" s="6"/>
    </row>
    <row r="680" spans="1:32" x14ac:dyDescent="0.25">
      <c r="A680" s="1"/>
      <c r="B680" s="5"/>
      <c r="C680" s="5"/>
      <c r="D680" s="5"/>
      <c r="E680" s="5"/>
      <c r="F680" s="19"/>
      <c r="G680" s="5"/>
      <c r="H680" s="18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6"/>
      <c r="AD680" s="6"/>
      <c r="AE680" s="6"/>
      <c r="AF680" s="6"/>
    </row>
    <row r="681" spans="1:32" x14ac:dyDescent="0.25">
      <c r="A681" s="1"/>
      <c r="B681" s="5"/>
      <c r="C681" s="5"/>
      <c r="D681" s="5"/>
      <c r="E681" s="5"/>
      <c r="F681" s="19"/>
      <c r="G681" s="5"/>
      <c r="H681" s="18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6"/>
      <c r="AD681" s="6"/>
      <c r="AE681" s="6"/>
      <c r="AF681" s="6"/>
    </row>
    <row r="682" spans="1:32" x14ac:dyDescent="0.25">
      <c r="A682" s="1"/>
      <c r="B682" s="5"/>
      <c r="C682" s="5"/>
      <c r="D682" s="5"/>
      <c r="E682" s="5"/>
      <c r="F682" s="19"/>
      <c r="G682" s="5"/>
      <c r="H682" s="18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6"/>
      <c r="AD682" s="6"/>
      <c r="AE682" s="6"/>
      <c r="AF682" s="6"/>
    </row>
    <row r="683" spans="1:32" x14ac:dyDescent="0.25">
      <c r="A683" s="1"/>
      <c r="B683" s="5"/>
      <c r="C683" s="5"/>
      <c r="D683" s="5"/>
      <c r="E683" s="5"/>
      <c r="F683" s="19"/>
      <c r="G683" s="5"/>
      <c r="H683" s="18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6"/>
      <c r="AD683" s="6"/>
      <c r="AE683" s="6"/>
      <c r="AF683" s="6"/>
    </row>
    <row r="684" spans="1:32" x14ac:dyDescent="0.25">
      <c r="A684" s="1"/>
      <c r="B684" s="5"/>
      <c r="C684" s="5"/>
      <c r="D684" s="5"/>
      <c r="E684" s="5"/>
      <c r="F684" s="19"/>
      <c r="G684" s="5"/>
      <c r="H684" s="18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6"/>
      <c r="AD684" s="6"/>
      <c r="AE684" s="6"/>
      <c r="AF684" s="6"/>
    </row>
    <row r="685" spans="1:32" x14ac:dyDescent="0.25">
      <c r="A685" s="1"/>
      <c r="B685" s="5"/>
      <c r="C685" s="5"/>
      <c r="D685" s="5"/>
      <c r="E685" s="5"/>
      <c r="F685" s="19"/>
      <c r="G685" s="5"/>
      <c r="H685" s="18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6"/>
      <c r="AD685" s="6"/>
      <c r="AE685" s="6"/>
      <c r="AF685" s="6"/>
    </row>
    <row r="686" spans="1:32" x14ac:dyDescent="0.25">
      <c r="A686" s="1"/>
      <c r="B686" s="5"/>
      <c r="C686" s="5"/>
      <c r="D686" s="5"/>
      <c r="E686" s="5"/>
      <c r="F686" s="19"/>
      <c r="G686" s="5"/>
      <c r="H686" s="18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6"/>
      <c r="AD686" s="6"/>
      <c r="AE686" s="6"/>
      <c r="AF686" s="6"/>
    </row>
    <row r="687" spans="1:32" x14ac:dyDescent="0.25">
      <c r="A687" s="1"/>
      <c r="B687" s="5"/>
      <c r="C687" s="5"/>
      <c r="D687" s="5"/>
      <c r="E687" s="5"/>
      <c r="F687" s="19"/>
      <c r="G687" s="5"/>
      <c r="H687" s="18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6"/>
      <c r="AD687" s="6"/>
      <c r="AE687" s="6"/>
      <c r="AF687" s="6"/>
    </row>
    <row r="688" spans="1:32" x14ac:dyDescent="0.25">
      <c r="A688" s="1"/>
      <c r="B688" s="5"/>
      <c r="C688" s="5"/>
      <c r="D688" s="5"/>
      <c r="E688" s="5"/>
      <c r="F688" s="19"/>
      <c r="G688" s="5"/>
      <c r="H688" s="18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6"/>
      <c r="AD688" s="6"/>
      <c r="AE688" s="6"/>
      <c r="AF688" s="6"/>
    </row>
    <row r="689" spans="1:32" x14ac:dyDescent="0.25">
      <c r="A689" s="1"/>
      <c r="B689" s="5"/>
      <c r="C689" s="5"/>
      <c r="D689" s="5"/>
      <c r="E689" s="5"/>
      <c r="F689" s="19"/>
      <c r="G689" s="5"/>
      <c r="H689" s="18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6"/>
      <c r="AD689" s="6"/>
      <c r="AE689" s="6"/>
      <c r="AF689" s="6"/>
    </row>
    <row r="690" spans="1:32" x14ac:dyDescent="0.25">
      <c r="A690" s="1"/>
      <c r="B690" s="5"/>
      <c r="C690" s="5"/>
      <c r="D690" s="5"/>
      <c r="E690" s="5"/>
      <c r="F690" s="19"/>
      <c r="G690" s="5"/>
      <c r="H690" s="18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6"/>
      <c r="AD690" s="6"/>
      <c r="AE690" s="6"/>
      <c r="AF690" s="6"/>
    </row>
    <row r="691" spans="1:32" x14ac:dyDescent="0.25">
      <c r="A691" s="1"/>
      <c r="B691" s="5"/>
      <c r="C691" s="5"/>
      <c r="D691" s="5"/>
      <c r="E691" s="5"/>
      <c r="F691" s="19"/>
      <c r="G691" s="5"/>
      <c r="H691" s="18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6"/>
      <c r="AD691" s="6"/>
      <c r="AE691" s="6"/>
      <c r="AF691" s="6"/>
    </row>
    <row r="692" spans="1:32" x14ac:dyDescent="0.25">
      <c r="A692" s="1"/>
      <c r="B692" s="5"/>
      <c r="C692" s="5"/>
      <c r="D692" s="5"/>
      <c r="E692" s="5"/>
      <c r="F692" s="19"/>
      <c r="G692" s="5"/>
      <c r="H692" s="18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6"/>
      <c r="AD692" s="6"/>
      <c r="AE692" s="6"/>
      <c r="AF692" s="6"/>
    </row>
    <row r="693" spans="1:32" x14ac:dyDescent="0.25">
      <c r="A693" s="1"/>
      <c r="B693" s="5"/>
      <c r="C693" s="5"/>
      <c r="D693" s="5"/>
      <c r="E693" s="5"/>
      <c r="F693" s="19"/>
      <c r="G693" s="5"/>
      <c r="H693" s="18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6"/>
      <c r="AD693" s="6"/>
      <c r="AE693" s="6"/>
      <c r="AF693" s="6"/>
    </row>
    <row r="694" spans="1:32" x14ac:dyDescent="0.25">
      <c r="A694" s="1"/>
      <c r="B694" s="5"/>
      <c r="C694" s="5"/>
      <c r="D694" s="5"/>
      <c r="E694" s="5"/>
      <c r="F694" s="19"/>
      <c r="G694" s="5"/>
      <c r="H694" s="18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6"/>
      <c r="AD694" s="6"/>
      <c r="AE694" s="6"/>
      <c r="AF694" s="6"/>
    </row>
    <row r="695" spans="1:32" x14ac:dyDescent="0.25">
      <c r="A695" s="1"/>
      <c r="B695" s="5"/>
      <c r="C695" s="5"/>
      <c r="D695" s="5"/>
      <c r="E695" s="5"/>
      <c r="F695" s="19"/>
      <c r="G695" s="5"/>
      <c r="H695" s="18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6"/>
      <c r="AD695" s="6"/>
      <c r="AE695" s="6"/>
      <c r="AF695" s="6"/>
    </row>
    <row r="696" spans="1:32" x14ac:dyDescent="0.25">
      <c r="A696" s="1"/>
      <c r="B696" s="5"/>
      <c r="C696" s="5"/>
      <c r="D696" s="5"/>
      <c r="E696" s="5"/>
      <c r="F696" s="19"/>
      <c r="G696" s="5"/>
      <c r="H696" s="18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6"/>
      <c r="AD696" s="6"/>
      <c r="AE696" s="6"/>
      <c r="AF696" s="6"/>
    </row>
    <row r="697" spans="1:32" x14ac:dyDescent="0.25">
      <c r="A697" s="1"/>
      <c r="B697" s="5"/>
      <c r="C697" s="5"/>
      <c r="D697" s="5"/>
      <c r="E697" s="5"/>
      <c r="F697" s="19"/>
      <c r="G697" s="5"/>
      <c r="H697" s="18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6"/>
      <c r="AD697" s="6"/>
      <c r="AE697" s="6"/>
      <c r="AF697" s="6"/>
    </row>
    <row r="698" spans="1:32" x14ac:dyDescent="0.25">
      <c r="A698" s="1"/>
      <c r="B698" s="5"/>
      <c r="C698" s="5"/>
      <c r="D698" s="5"/>
      <c r="E698" s="5"/>
      <c r="F698" s="19"/>
      <c r="G698" s="5"/>
      <c r="H698" s="18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6"/>
      <c r="AD698" s="6"/>
      <c r="AE698" s="6"/>
      <c r="AF698" s="6"/>
    </row>
    <row r="699" spans="1:32" x14ac:dyDescent="0.25">
      <c r="A699" s="1"/>
      <c r="B699" s="5"/>
      <c r="C699" s="5"/>
      <c r="D699" s="5"/>
      <c r="E699" s="5"/>
      <c r="F699" s="19"/>
      <c r="G699" s="5"/>
      <c r="H699" s="18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6"/>
      <c r="AD699" s="6"/>
      <c r="AE699" s="6"/>
      <c r="AF699" s="6"/>
    </row>
    <row r="700" spans="1:32" x14ac:dyDescent="0.25">
      <c r="A700" s="1"/>
      <c r="B700" s="5"/>
      <c r="C700" s="5"/>
      <c r="D700" s="5"/>
      <c r="E700" s="5"/>
      <c r="F700" s="19"/>
      <c r="G700" s="5"/>
      <c r="H700" s="18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6"/>
      <c r="AD700" s="6"/>
      <c r="AE700" s="6"/>
      <c r="AF700" s="6"/>
    </row>
    <row r="701" spans="1:32" x14ac:dyDescent="0.25">
      <c r="A701" s="1"/>
      <c r="B701" s="5"/>
      <c r="C701" s="5"/>
      <c r="D701" s="5"/>
      <c r="E701" s="5"/>
      <c r="F701" s="19"/>
      <c r="G701" s="5"/>
      <c r="H701" s="18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6"/>
      <c r="AD701" s="6"/>
      <c r="AE701" s="6"/>
      <c r="AF701" s="6"/>
    </row>
    <row r="702" spans="1:32" x14ac:dyDescent="0.25">
      <c r="A702" s="1"/>
      <c r="B702" s="5"/>
      <c r="C702" s="5"/>
      <c r="D702" s="5"/>
      <c r="E702" s="5"/>
      <c r="F702" s="19"/>
      <c r="G702" s="5"/>
      <c r="H702" s="18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6"/>
      <c r="AD702" s="6"/>
      <c r="AE702" s="6"/>
      <c r="AF702" s="6"/>
    </row>
    <row r="703" spans="1:32" x14ac:dyDescent="0.25">
      <c r="A703" s="1"/>
      <c r="B703" s="5"/>
      <c r="C703" s="5"/>
      <c r="D703" s="5"/>
      <c r="E703" s="5"/>
      <c r="F703" s="19"/>
      <c r="G703" s="5"/>
      <c r="H703" s="18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6"/>
      <c r="AD703" s="6"/>
      <c r="AE703" s="6"/>
      <c r="AF703" s="6"/>
    </row>
    <row r="704" spans="1:32" x14ac:dyDescent="0.25">
      <c r="A704" s="1"/>
      <c r="B704" s="5"/>
      <c r="C704" s="5"/>
      <c r="D704" s="5"/>
      <c r="E704" s="5"/>
      <c r="F704" s="19"/>
      <c r="G704" s="5"/>
      <c r="H704" s="18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6"/>
      <c r="AD704" s="6"/>
      <c r="AE704" s="6"/>
      <c r="AF704" s="6"/>
    </row>
    <row r="705" spans="1:32" x14ac:dyDescent="0.25">
      <c r="A705" s="1"/>
      <c r="B705" s="5"/>
      <c r="C705" s="5"/>
      <c r="D705" s="5"/>
      <c r="E705" s="5"/>
      <c r="F705" s="19"/>
      <c r="G705" s="5"/>
      <c r="H705" s="18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6"/>
      <c r="AD705" s="6"/>
      <c r="AE705" s="6"/>
      <c r="AF705" s="6"/>
    </row>
    <row r="706" spans="1:32" x14ac:dyDescent="0.25">
      <c r="A706" s="1"/>
      <c r="B706" s="5"/>
      <c r="C706" s="5"/>
      <c r="D706" s="5"/>
      <c r="E706" s="5"/>
      <c r="F706" s="19"/>
      <c r="G706" s="5"/>
      <c r="H706" s="18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6"/>
      <c r="AD706" s="6"/>
      <c r="AE706" s="6"/>
      <c r="AF706" s="6"/>
    </row>
    <row r="707" spans="1:32" x14ac:dyDescent="0.25">
      <c r="A707" s="1"/>
      <c r="B707" s="5"/>
      <c r="C707" s="5"/>
      <c r="D707" s="5"/>
      <c r="E707" s="5"/>
      <c r="F707" s="19"/>
      <c r="G707" s="5"/>
      <c r="H707" s="18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6"/>
      <c r="AD707" s="6"/>
      <c r="AE707" s="6"/>
      <c r="AF707" s="6"/>
    </row>
    <row r="708" spans="1:32" x14ac:dyDescent="0.25">
      <c r="A708" s="1"/>
      <c r="B708" s="5"/>
      <c r="C708" s="5"/>
      <c r="D708" s="5"/>
      <c r="E708" s="5"/>
      <c r="F708" s="19"/>
      <c r="G708" s="5"/>
      <c r="H708" s="18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6"/>
      <c r="AD708" s="6"/>
      <c r="AE708" s="6"/>
      <c r="AF708" s="6"/>
    </row>
    <row r="709" spans="1:32" x14ac:dyDescent="0.25">
      <c r="A709" s="1"/>
      <c r="B709" s="5"/>
      <c r="C709" s="5"/>
      <c r="D709" s="5"/>
      <c r="E709" s="5"/>
      <c r="F709" s="19"/>
      <c r="G709" s="5"/>
      <c r="H709" s="18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6"/>
      <c r="AD709" s="6"/>
      <c r="AE709" s="6"/>
      <c r="AF709" s="6"/>
    </row>
    <row r="710" spans="1:32" x14ac:dyDescent="0.25">
      <c r="A710" s="1"/>
      <c r="B710" s="5"/>
      <c r="C710" s="5"/>
      <c r="D710" s="5"/>
      <c r="E710" s="5"/>
      <c r="F710" s="19"/>
      <c r="G710" s="5"/>
      <c r="H710" s="18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6"/>
      <c r="AD710" s="6"/>
      <c r="AE710" s="6"/>
      <c r="AF710" s="6"/>
    </row>
    <row r="711" spans="1:32" x14ac:dyDescent="0.25">
      <c r="A711" s="1"/>
      <c r="B711" s="5"/>
      <c r="C711" s="5"/>
      <c r="D711" s="5"/>
      <c r="E711" s="5"/>
      <c r="F711" s="19"/>
      <c r="G711" s="5"/>
      <c r="H711" s="18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6"/>
      <c r="AD711" s="6"/>
      <c r="AE711" s="6"/>
      <c r="AF711" s="6"/>
    </row>
    <row r="712" spans="1:32" x14ac:dyDescent="0.25">
      <c r="A712" s="1"/>
      <c r="B712" s="5"/>
      <c r="C712" s="5"/>
      <c r="D712" s="5"/>
      <c r="E712" s="5"/>
      <c r="F712" s="19"/>
      <c r="G712" s="5"/>
      <c r="H712" s="18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6"/>
      <c r="AD712" s="6"/>
      <c r="AE712" s="6"/>
      <c r="AF712" s="6"/>
    </row>
    <row r="713" spans="1:32" x14ac:dyDescent="0.25">
      <c r="A713" s="1"/>
      <c r="B713" s="5"/>
      <c r="C713" s="5"/>
      <c r="D713" s="5"/>
      <c r="E713" s="5"/>
      <c r="F713" s="19"/>
      <c r="G713" s="5"/>
      <c r="H713" s="18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6"/>
      <c r="AD713" s="6"/>
      <c r="AE713" s="6"/>
      <c r="AF713" s="6"/>
    </row>
    <row r="714" spans="1:32" x14ac:dyDescent="0.25">
      <c r="A714" s="1"/>
      <c r="B714" s="5"/>
      <c r="C714" s="5"/>
      <c r="D714" s="5"/>
      <c r="E714" s="5"/>
      <c r="F714" s="19"/>
      <c r="G714" s="5"/>
      <c r="H714" s="18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6"/>
      <c r="AD714" s="6"/>
      <c r="AE714" s="6"/>
      <c r="AF714" s="6"/>
    </row>
    <row r="715" spans="1:32" x14ac:dyDescent="0.25">
      <c r="A715" s="1"/>
      <c r="B715" s="5"/>
      <c r="C715" s="5"/>
      <c r="D715" s="5"/>
      <c r="E715" s="5"/>
      <c r="F715" s="19"/>
      <c r="G715" s="5"/>
      <c r="H715" s="18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6"/>
      <c r="AD715" s="6"/>
      <c r="AE715" s="6"/>
      <c r="AF715" s="6"/>
    </row>
    <row r="716" spans="1:32" x14ac:dyDescent="0.25">
      <c r="A716" s="1"/>
      <c r="B716" s="5"/>
      <c r="C716" s="5"/>
      <c r="D716" s="5"/>
      <c r="E716" s="5"/>
      <c r="F716" s="19"/>
      <c r="G716" s="5"/>
      <c r="H716" s="18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6"/>
      <c r="AD716" s="6"/>
      <c r="AE716" s="6"/>
      <c r="AF716" s="6"/>
    </row>
    <row r="717" spans="1:32" x14ac:dyDescent="0.25">
      <c r="A717" s="1"/>
      <c r="B717" s="5"/>
      <c r="C717" s="5"/>
      <c r="D717" s="5"/>
      <c r="E717" s="5"/>
      <c r="F717" s="19"/>
      <c r="G717" s="5"/>
      <c r="H717" s="18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6"/>
      <c r="AD717" s="6"/>
      <c r="AE717" s="6"/>
      <c r="AF717" s="6"/>
    </row>
    <row r="718" spans="1:32" x14ac:dyDescent="0.25">
      <c r="A718" s="1"/>
      <c r="B718" s="5"/>
      <c r="C718" s="5"/>
      <c r="D718" s="5"/>
      <c r="E718" s="5"/>
      <c r="F718" s="19"/>
      <c r="G718" s="5"/>
      <c r="H718" s="18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6"/>
      <c r="AD718" s="6"/>
      <c r="AE718" s="6"/>
      <c r="AF718" s="6"/>
    </row>
    <row r="719" spans="1:32" x14ac:dyDescent="0.25">
      <c r="A719" s="1"/>
      <c r="B719" s="5"/>
      <c r="C719" s="5"/>
      <c r="D719" s="5"/>
      <c r="E719" s="5"/>
      <c r="F719" s="19"/>
      <c r="G719" s="5"/>
      <c r="H719" s="18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6"/>
      <c r="AD719" s="6"/>
      <c r="AE719" s="6"/>
      <c r="AF719" s="6"/>
    </row>
    <row r="720" spans="1:32" x14ac:dyDescent="0.25">
      <c r="A720" s="1"/>
      <c r="B720" s="5"/>
      <c r="C720" s="5"/>
      <c r="D720" s="5"/>
      <c r="E720" s="5"/>
      <c r="F720" s="19"/>
      <c r="G720" s="5"/>
      <c r="H720" s="18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6"/>
      <c r="AD720" s="6"/>
      <c r="AE720" s="6"/>
      <c r="AF720" s="6"/>
    </row>
    <row r="721" spans="1:32" x14ac:dyDescent="0.25">
      <c r="A721" s="1"/>
      <c r="B721" s="5"/>
      <c r="C721" s="5"/>
      <c r="D721" s="5"/>
      <c r="E721" s="5"/>
      <c r="F721" s="19"/>
      <c r="G721" s="5"/>
      <c r="H721" s="18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6"/>
      <c r="AD721" s="6"/>
      <c r="AE721" s="6"/>
      <c r="AF721" s="6"/>
    </row>
    <row r="722" spans="1:32" x14ac:dyDescent="0.25">
      <c r="A722" s="1"/>
      <c r="B722" s="5"/>
      <c r="C722" s="5"/>
      <c r="D722" s="5"/>
      <c r="E722" s="5"/>
      <c r="F722" s="19"/>
      <c r="G722" s="5"/>
      <c r="H722" s="18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6"/>
      <c r="AD722" s="6"/>
      <c r="AE722" s="6"/>
      <c r="AF722" s="6"/>
    </row>
    <row r="723" spans="1:32" x14ac:dyDescent="0.25">
      <c r="A723" s="1"/>
      <c r="B723" s="5"/>
      <c r="C723" s="5"/>
      <c r="D723" s="5"/>
      <c r="E723" s="5"/>
      <c r="F723" s="19"/>
      <c r="G723" s="5"/>
      <c r="H723" s="18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6"/>
      <c r="AD723" s="6"/>
      <c r="AE723" s="6"/>
      <c r="AF723" s="6"/>
    </row>
    <row r="724" spans="1:32" x14ac:dyDescent="0.25">
      <c r="A724" s="1"/>
      <c r="B724" s="5"/>
      <c r="C724" s="5"/>
      <c r="D724" s="5"/>
      <c r="E724" s="5"/>
      <c r="F724" s="19"/>
      <c r="G724" s="5"/>
      <c r="H724" s="18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6"/>
      <c r="AD724" s="6"/>
      <c r="AE724" s="6"/>
      <c r="AF724" s="6"/>
    </row>
    <row r="725" spans="1:32" x14ac:dyDescent="0.25">
      <c r="A725" s="1"/>
      <c r="B725" s="5"/>
      <c r="C725" s="5"/>
      <c r="D725" s="5"/>
      <c r="E725" s="5"/>
      <c r="F725" s="19"/>
      <c r="G725" s="5"/>
      <c r="H725" s="18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6"/>
      <c r="AD725" s="6"/>
      <c r="AE725" s="6"/>
      <c r="AF725" s="6"/>
    </row>
    <row r="726" spans="1:32" x14ac:dyDescent="0.25">
      <c r="A726" s="1"/>
      <c r="B726" s="5"/>
      <c r="C726" s="5"/>
      <c r="D726" s="5"/>
      <c r="E726" s="5"/>
      <c r="F726" s="19"/>
      <c r="G726" s="5"/>
      <c r="H726" s="18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6"/>
      <c r="AD726" s="6"/>
      <c r="AE726" s="6"/>
      <c r="AF726" s="6"/>
    </row>
    <row r="727" spans="1:32" x14ac:dyDescent="0.25">
      <c r="A727" s="1"/>
      <c r="B727" s="5"/>
      <c r="C727" s="5"/>
      <c r="D727" s="5"/>
      <c r="E727" s="5"/>
      <c r="F727" s="19"/>
      <c r="G727" s="5"/>
      <c r="H727" s="18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6"/>
      <c r="AD727" s="6"/>
      <c r="AE727" s="6"/>
      <c r="AF727" s="6"/>
    </row>
    <row r="728" spans="1:32" x14ac:dyDescent="0.25">
      <c r="A728" s="1"/>
      <c r="B728" s="5"/>
      <c r="C728" s="5"/>
      <c r="D728" s="5"/>
      <c r="E728" s="5"/>
      <c r="F728" s="19"/>
      <c r="G728" s="5"/>
      <c r="H728" s="18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6"/>
      <c r="AD728" s="6"/>
      <c r="AE728" s="6"/>
      <c r="AF728" s="6"/>
    </row>
    <row r="729" spans="1:32" x14ac:dyDescent="0.25">
      <c r="A729" s="1"/>
      <c r="B729" s="5"/>
      <c r="C729" s="5"/>
      <c r="D729" s="5"/>
      <c r="E729" s="5"/>
      <c r="F729" s="19"/>
      <c r="G729" s="5"/>
      <c r="H729" s="18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6"/>
      <c r="AD729" s="6"/>
      <c r="AE729" s="6"/>
      <c r="AF729" s="6"/>
    </row>
    <row r="730" spans="1:32" x14ac:dyDescent="0.25">
      <c r="A730" s="1"/>
      <c r="B730" s="5"/>
      <c r="C730" s="5"/>
      <c r="D730" s="5"/>
      <c r="E730" s="5"/>
      <c r="F730" s="19"/>
      <c r="G730" s="5"/>
      <c r="H730" s="18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6"/>
      <c r="AD730" s="6"/>
      <c r="AE730" s="6"/>
      <c r="AF730" s="6"/>
    </row>
    <row r="731" spans="1:32" x14ac:dyDescent="0.25">
      <c r="A731" s="1"/>
      <c r="B731" s="5"/>
      <c r="C731" s="5"/>
      <c r="D731" s="5"/>
      <c r="E731" s="5"/>
      <c r="F731" s="19"/>
      <c r="G731" s="5"/>
      <c r="H731" s="18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6"/>
      <c r="AD731" s="6"/>
      <c r="AE731" s="6"/>
      <c r="AF731" s="6"/>
    </row>
    <row r="732" spans="1:32" x14ac:dyDescent="0.25">
      <c r="A732" s="1"/>
      <c r="B732" s="5"/>
      <c r="C732" s="5"/>
      <c r="D732" s="5"/>
      <c r="E732" s="5"/>
      <c r="F732" s="19"/>
      <c r="G732" s="5"/>
      <c r="H732" s="18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6"/>
      <c r="AD732" s="6"/>
      <c r="AE732" s="6"/>
      <c r="AF732" s="6"/>
    </row>
    <row r="733" spans="1:32" x14ac:dyDescent="0.25">
      <c r="A733" s="1"/>
      <c r="B733" s="5"/>
      <c r="C733" s="5"/>
      <c r="D733" s="5"/>
      <c r="E733" s="5"/>
      <c r="F733" s="19"/>
      <c r="G733" s="5"/>
      <c r="H733" s="18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6"/>
      <c r="AD733" s="6"/>
      <c r="AE733" s="6"/>
      <c r="AF733" s="6"/>
    </row>
    <row r="734" spans="1:32" x14ac:dyDescent="0.25">
      <c r="A734" s="1"/>
      <c r="B734" s="5"/>
      <c r="C734" s="5"/>
      <c r="D734" s="5"/>
      <c r="E734" s="5"/>
      <c r="F734" s="19"/>
      <c r="G734" s="5"/>
      <c r="H734" s="18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6"/>
      <c r="AD734" s="6"/>
      <c r="AE734" s="6"/>
      <c r="AF734" s="6"/>
    </row>
    <row r="735" spans="1:32" x14ac:dyDescent="0.25">
      <c r="A735" s="1"/>
      <c r="B735" s="5"/>
      <c r="C735" s="5"/>
      <c r="D735" s="5"/>
      <c r="E735" s="5"/>
      <c r="F735" s="19"/>
      <c r="G735" s="5"/>
      <c r="H735" s="18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6"/>
      <c r="AD735" s="6"/>
      <c r="AE735" s="6"/>
      <c r="AF735" s="6"/>
    </row>
    <row r="736" spans="1:32" x14ac:dyDescent="0.25">
      <c r="A736" s="1"/>
      <c r="B736" s="5"/>
      <c r="C736" s="5"/>
      <c r="D736" s="5"/>
      <c r="E736" s="5"/>
      <c r="F736" s="19"/>
      <c r="G736" s="5"/>
      <c r="H736" s="18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6"/>
      <c r="AD736" s="6"/>
      <c r="AE736" s="6"/>
      <c r="AF736" s="6"/>
    </row>
    <row r="737" spans="1:32" x14ac:dyDescent="0.25">
      <c r="A737" s="1"/>
      <c r="B737" s="5"/>
      <c r="C737" s="5"/>
      <c r="D737" s="5"/>
      <c r="E737" s="5"/>
      <c r="F737" s="19"/>
      <c r="G737" s="5"/>
      <c r="H737" s="18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6"/>
      <c r="AD737" s="6"/>
      <c r="AE737" s="6"/>
      <c r="AF737" s="6"/>
    </row>
    <row r="738" spans="1:32" x14ac:dyDescent="0.25">
      <c r="A738" s="1"/>
      <c r="B738" s="5"/>
      <c r="C738" s="5"/>
      <c r="D738" s="5"/>
      <c r="E738" s="5"/>
      <c r="F738" s="19"/>
      <c r="G738" s="5"/>
      <c r="H738" s="18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6"/>
      <c r="AD738" s="6"/>
      <c r="AE738" s="6"/>
      <c r="AF738" s="6"/>
    </row>
    <row r="739" spans="1:32" x14ac:dyDescent="0.25">
      <c r="A739" s="1"/>
      <c r="B739" s="5"/>
      <c r="C739" s="5"/>
      <c r="D739" s="5"/>
      <c r="E739" s="5"/>
      <c r="F739" s="19"/>
      <c r="G739" s="5"/>
      <c r="H739" s="18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6"/>
      <c r="AD739" s="6"/>
      <c r="AE739" s="6"/>
      <c r="AF739" s="6"/>
    </row>
    <row r="740" spans="1:32" x14ac:dyDescent="0.25">
      <c r="A740" s="1"/>
      <c r="B740" s="5"/>
      <c r="C740" s="5"/>
      <c r="D740" s="5"/>
      <c r="E740" s="5"/>
      <c r="F740" s="19"/>
      <c r="G740" s="5"/>
      <c r="H740" s="18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6"/>
      <c r="AD740" s="6"/>
      <c r="AE740" s="6"/>
      <c r="AF740" s="6"/>
    </row>
    <row r="741" spans="1:32" x14ac:dyDescent="0.25">
      <c r="A741" s="1"/>
      <c r="B741" s="5"/>
      <c r="C741" s="5"/>
      <c r="D741" s="5"/>
      <c r="E741" s="5"/>
      <c r="F741" s="19"/>
      <c r="G741" s="5"/>
      <c r="H741" s="18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6"/>
      <c r="AD741" s="6"/>
      <c r="AE741" s="6"/>
      <c r="AF741" s="6"/>
    </row>
    <row r="742" spans="1:32" x14ac:dyDescent="0.25">
      <c r="A742" s="1"/>
      <c r="B742" s="5"/>
      <c r="C742" s="5"/>
      <c r="D742" s="5"/>
      <c r="E742" s="5"/>
      <c r="F742" s="19"/>
      <c r="G742" s="5"/>
      <c r="H742" s="18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6"/>
      <c r="AD742" s="6"/>
      <c r="AE742" s="6"/>
      <c r="AF742" s="6"/>
    </row>
    <row r="743" spans="1:32" x14ac:dyDescent="0.25">
      <c r="A743" s="1"/>
      <c r="B743" s="5"/>
      <c r="C743" s="5"/>
      <c r="D743" s="5"/>
      <c r="E743" s="5"/>
      <c r="F743" s="19"/>
      <c r="G743" s="5"/>
      <c r="H743" s="18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6"/>
      <c r="AD743" s="6"/>
      <c r="AE743" s="6"/>
      <c r="AF743" s="6"/>
    </row>
    <row r="744" spans="1:32" x14ac:dyDescent="0.25">
      <c r="A744" s="1"/>
      <c r="B744" s="5"/>
      <c r="C744" s="5"/>
      <c r="D744" s="5"/>
      <c r="E744" s="5"/>
      <c r="F744" s="19"/>
      <c r="G744" s="5"/>
      <c r="H744" s="18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6"/>
      <c r="AD744" s="6"/>
      <c r="AE744" s="6"/>
      <c r="AF744" s="6"/>
    </row>
    <row r="745" spans="1:32" x14ac:dyDescent="0.25">
      <c r="A745" s="1"/>
      <c r="B745" s="5"/>
      <c r="C745" s="5"/>
      <c r="D745" s="5"/>
      <c r="E745" s="5"/>
      <c r="F745" s="19"/>
      <c r="G745" s="5"/>
      <c r="H745" s="18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6"/>
      <c r="AD745" s="6"/>
      <c r="AE745" s="6"/>
      <c r="AF745" s="6"/>
    </row>
    <row r="746" spans="1:32" x14ac:dyDescent="0.25">
      <c r="A746" s="1"/>
      <c r="B746" s="5"/>
      <c r="C746" s="5"/>
      <c r="D746" s="5"/>
      <c r="E746" s="5"/>
      <c r="F746" s="19"/>
      <c r="G746" s="5"/>
      <c r="H746" s="18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6"/>
      <c r="AD746" s="6"/>
      <c r="AE746" s="6"/>
      <c r="AF746" s="6"/>
    </row>
    <row r="747" spans="1:32" x14ac:dyDescent="0.25">
      <c r="A747" s="1"/>
      <c r="B747" s="5"/>
      <c r="C747" s="5"/>
      <c r="D747" s="5"/>
      <c r="E747" s="5"/>
      <c r="F747" s="19"/>
      <c r="G747" s="5"/>
      <c r="H747" s="18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6"/>
      <c r="AD747" s="6"/>
      <c r="AE747" s="6"/>
      <c r="AF747" s="6"/>
    </row>
    <row r="748" spans="1:32" x14ac:dyDescent="0.25">
      <c r="A748" s="1"/>
      <c r="B748" s="5"/>
      <c r="C748" s="5"/>
      <c r="D748" s="5"/>
      <c r="E748" s="5"/>
      <c r="F748" s="19"/>
      <c r="G748" s="5"/>
      <c r="H748" s="18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6"/>
      <c r="AD748" s="6"/>
      <c r="AE748" s="6"/>
      <c r="AF748" s="6"/>
    </row>
    <row r="749" spans="1:32" x14ac:dyDescent="0.25">
      <c r="A749" s="1"/>
      <c r="B749" s="5"/>
      <c r="C749" s="5"/>
      <c r="D749" s="5"/>
      <c r="E749" s="5"/>
      <c r="F749" s="19"/>
      <c r="G749" s="5"/>
      <c r="H749" s="18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6"/>
      <c r="AD749" s="6"/>
      <c r="AE749" s="6"/>
      <c r="AF749" s="6"/>
    </row>
    <row r="750" spans="1:32" x14ac:dyDescent="0.25">
      <c r="A750" s="1"/>
      <c r="B750" s="5"/>
      <c r="C750" s="5"/>
      <c r="D750" s="5"/>
      <c r="E750" s="5"/>
      <c r="F750" s="19"/>
      <c r="G750" s="5"/>
      <c r="H750" s="18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6"/>
      <c r="AD750" s="6"/>
      <c r="AE750" s="6"/>
      <c r="AF750" s="6"/>
    </row>
    <row r="751" spans="1:32" x14ac:dyDescent="0.25">
      <c r="A751" s="1"/>
      <c r="B751" s="5"/>
      <c r="C751" s="5"/>
      <c r="D751" s="5"/>
      <c r="E751" s="5"/>
      <c r="F751" s="19"/>
      <c r="G751" s="5"/>
      <c r="H751" s="18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6"/>
      <c r="AD751" s="6"/>
      <c r="AE751" s="6"/>
      <c r="AF751" s="6"/>
    </row>
    <row r="752" spans="1:32" x14ac:dyDescent="0.25">
      <c r="A752" s="1"/>
      <c r="B752" s="5"/>
      <c r="C752" s="5"/>
      <c r="D752" s="5"/>
      <c r="E752" s="5"/>
      <c r="F752" s="19"/>
      <c r="G752" s="5"/>
      <c r="H752" s="18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6"/>
      <c r="AD752" s="6"/>
      <c r="AE752" s="6"/>
      <c r="AF752" s="6"/>
    </row>
    <row r="753" spans="1:32" x14ac:dyDescent="0.25">
      <c r="A753" s="1"/>
      <c r="B753" s="5"/>
      <c r="C753" s="5"/>
      <c r="D753" s="5"/>
      <c r="E753" s="5"/>
      <c r="F753" s="19"/>
      <c r="G753" s="5"/>
      <c r="H753" s="18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6"/>
      <c r="AD753" s="6"/>
      <c r="AE753" s="6"/>
      <c r="AF753" s="6"/>
    </row>
    <row r="754" spans="1:32" x14ac:dyDescent="0.25">
      <c r="A754" s="1"/>
      <c r="B754" s="5"/>
      <c r="C754" s="5"/>
      <c r="D754" s="5"/>
      <c r="E754" s="5"/>
      <c r="F754" s="19"/>
      <c r="G754" s="5"/>
      <c r="H754" s="18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6"/>
      <c r="AD754" s="6"/>
      <c r="AE754" s="6"/>
      <c r="AF754" s="6"/>
    </row>
    <row r="755" spans="1:32" x14ac:dyDescent="0.25">
      <c r="A755" s="1"/>
      <c r="B755" s="5"/>
      <c r="C755" s="5"/>
      <c r="D755" s="5"/>
      <c r="E755" s="5"/>
      <c r="F755" s="19"/>
      <c r="G755" s="5"/>
      <c r="H755" s="18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6"/>
      <c r="AD755" s="6"/>
      <c r="AE755" s="6"/>
      <c r="AF755" s="6"/>
    </row>
    <row r="756" spans="1:32" x14ac:dyDescent="0.25">
      <c r="A756" s="1"/>
      <c r="B756" s="5"/>
      <c r="C756" s="5"/>
      <c r="D756" s="5"/>
      <c r="E756" s="5"/>
      <c r="F756" s="19"/>
      <c r="G756" s="5"/>
      <c r="H756" s="18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6"/>
      <c r="AD756" s="6"/>
      <c r="AE756" s="6"/>
      <c r="AF756" s="6"/>
    </row>
    <row r="757" spans="1:32" x14ac:dyDescent="0.25">
      <c r="A757" s="1"/>
      <c r="B757" s="5"/>
      <c r="C757" s="5"/>
      <c r="D757" s="5"/>
      <c r="E757" s="5"/>
      <c r="F757" s="19"/>
      <c r="G757" s="5"/>
      <c r="H757" s="18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6"/>
      <c r="AD757" s="6"/>
      <c r="AE757" s="6"/>
      <c r="AF757" s="6"/>
    </row>
    <row r="758" spans="1:32" x14ac:dyDescent="0.25">
      <c r="A758" s="1"/>
      <c r="B758" s="5"/>
      <c r="C758" s="5"/>
      <c r="D758" s="5"/>
      <c r="E758" s="5"/>
      <c r="F758" s="19"/>
      <c r="G758" s="5"/>
      <c r="H758" s="18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6"/>
      <c r="AD758" s="6"/>
      <c r="AE758" s="6"/>
      <c r="AF758" s="6"/>
    </row>
    <row r="759" spans="1:32" x14ac:dyDescent="0.25">
      <c r="A759" s="1"/>
      <c r="B759" s="5"/>
      <c r="C759" s="5"/>
      <c r="D759" s="5"/>
      <c r="E759" s="5"/>
      <c r="F759" s="19"/>
      <c r="G759" s="5"/>
      <c r="H759" s="18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6"/>
      <c r="AD759" s="6"/>
      <c r="AE759" s="6"/>
      <c r="AF759" s="6"/>
    </row>
    <row r="760" spans="1:32" x14ac:dyDescent="0.25">
      <c r="A760" s="1"/>
      <c r="B760" s="5"/>
      <c r="C760" s="5"/>
      <c r="D760" s="5"/>
      <c r="E760" s="5"/>
      <c r="F760" s="19"/>
      <c r="G760" s="5"/>
      <c r="H760" s="18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6"/>
      <c r="AD760" s="6"/>
      <c r="AE760" s="6"/>
      <c r="AF760" s="6"/>
    </row>
    <row r="761" spans="1:32" x14ac:dyDescent="0.25">
      <c r="A761" s="1"/>
      <c r="B761" s="5"/>
      <c r="C761" s="5"/>
      <c r="D761" s="5"/>
      <c r="E761" s="5"/>
      <c r="F761" s="19"/>
      <c r="G761" s="5"/>
      <c r="H761" s="18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6"/>
      <c r="AD761" s="6"/>
      <c r="AE761" s="6"/>
      <c r="AF761" s="6"/>
    </row>
    <row r="762" spans="1:32" x14ac:dyDescent="0.25">
      <c r="A762" s="1"/>
      <c r="B762" s="5"/>
      <c r="C762" s="5"/>
      <c r="D762" s="5"/>
      <c r="E762" s="5"/>
      <c r="F762" s="19"/>
      <c r="G762" s="5"/>
      <c r="H762" s="18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6"/>
      <c r="AD762" s="6"/>
      <c r="AE762" s="6"/>
      <c r="AF762" s="6"/>
    </row>
    <row r="763" spans="1:32" x14ac:dyDescent="0.25">
      <c r="A763" s="1"/>
      <c r="B763" s="5"/>
      <c r="C763" s="5"/>
      <c r="D763" s="5"/>
      <c r="E763" s="5"/>
      <c r="F763" s="19"/>
      <c r="G763" s="5"/>
      <c r="H763" s="18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6"/>
      <c r="AD763" s="6"/>
      <c r="AE763" s="6"/>
      <c r="AF763" s="6"/>
    </row>
    <row r="764" spans="1:32" x14ac:dyDescent="0.25">
      <c r="A764" s="1"/>
      <c r="B764" s="5"/>
      <c r="C764" s="5"/>
      <c r="D764" s="5"/>
      <c r="E764" s="5"/>
      <c r="F764" s="19"/>
      <c r="G764" s="5"/>
      <c r="H764" s="18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6"/>
      <c r="AD764" s="6"/>
      <c r="AE764" s="6"/>
      <c r="AF764" s="6"/>
    </row>
    <row r="765" spans="1:32" x14ac:dyDescent="0.25">
      <c r="A765" s="1"/>
      <c r="B765" s="5"/>
      <c r="C765" s="5"/>
      <c r="D765" s="5"/>
      <c r="E765" s="5"/>
      <c r="F765" s="19"/>
      <c r="G765" s="5"/>
      <c r="H765" s="18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6"/>
      <c r="AD765" s="6"/>
      <c r="AE765" s="6"/>
      <c r="AF765" s="6"/>
    </row>
    <row r="766" spans="1:32" x14ac:dyDescent="0.25">
      <c r="A766" s="1"/>
      <c r="B766" s="5"/>
      <c r="C766" s="5"/>
      <c r="D766" s="5"/>
      <c r="E766" s="5"/>
      <c r="F766" s="19"/>
      <c r="G766" s="5"/>
      <c r="H766" s="18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6"/>
      <c r="AD766" s="6"/>
      <c r="AE766" s="6"/>
      <c r="AF766" s="6"/>
    </row>
    <row r="767" spans="1:32" x14ac:dyDescent="0.25">
      <c r="A767" s="1"/>
      <c r="B767" s="5"/>
      <c r="C767" s="5"/>
      <c r="D767" s="5"/>
      <c r="E767" s="5"/>
      <c r="F767" s="19"/>
      <c r="G767" s="5"/>
      <c r="H767" s="18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6"/>
      <c r="AD767" s="6"/>
      <c r="AE767" s="6"/>
      <c r="AF767" s="6"/>
    </row>
    <row r="768" spans="1:32" x14ac:dyDescent="0.25">
      <c r="A768" s="1"/>
      <c r="B768" s="5"/>
      <c r="C768" s="5"/>
      <c r="D768" s="5"/>
      <c r="E768" s="5"/>
      <c r="F768" s="19"/>
      <c r="G768" s="5"/>
      <c r="H768" s="18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6"/>
      <c r="AD768" s="6"/>
      <c r="AE768" s="6"/>
      <c r="AF768" s="6"/>
    </row>
    <row r="769" spans="1:32" x14ac:dyDescent="0.25">
      <c r="A769" s="1"/>
      <c r="B769" s="5"/>
      <c r="C769" s="5"/>
      <c r="D769" s="5"/>
      <c r="E769" s="5"/>
      <c r="F769" s="19"/>
      <c r="G769" s="5"/>
      <c r="H769" s="18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6"/>
      <c r="AD769" s="6"/>
      <c r="AE769" s="6"/>
      <c r="AF769" s="6"/>
    </row>
    <row r="770" spans="1:32" x14ac:dyDescent="0.25">
      <c r="A770" s="1"/>
      <c r="B770" s="5"/>
      <c r="C770" s="5"/>
      <c r="D770" s="5"/>
      <c r="E770" s="5"/>
      <c r="F770" s="19"/>
      <c r="G770" s="5"/>
      <c r="H770" s="18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6"/>
      <c r="AD770" s="6"/>
      <c r="AE770" s="6"/>
      <c r="AF770" s="6"/>
    </row>
    <row r="771" spans="1:32" x14ac:dyDescent="0.25">
      <c r="A771" s="1"/>
      <c r="B771" s="5"/>
      <c r="C771" s="5"/>
      <c r="D771" s="5"/>
      <c r="E771" s="5"/>
      <c r="F771" s="19"/>
      <c r="G771" s="5"/>
      <c r="H771" s="18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6"/>
      <c r="AD771" s="6"/>
      <c r="AE771" s="6"/>
      <c r="AF771" s="6"/>
    </row>
    <row r="772" spans="1:32" x14ac:dyDescent="0.25">
      <c r="A772" s="1"/>
      <c r="B772" s="5"/>
      <c r="C772" s="5"/>
      <c r="D772" s="5"/>
      <c r="E772" s="5"/>
      <c r="F772" s="19"/>
      <c r="G772" s="5"/>
      <c r="H772" s="18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6"/>
      <c r="AD772" s="6"/>
      <c r="AE772" s="6"/>
      <c r="AF772" s="6"/>
    </row>
    <row r="773" spans="1:32" x14ac:dyDescent="0.25">
      <c r="A773" s="1"/>
      <c r="B773" s="5"/>
      <c r="C773" s="5"/>
      <c r="D773" s="5"/>
      <c r="E773" s="5"/>
      <c r="F773" s="19"/>
      <c r="G773" s="5"/>
      <c r="H773" s="18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6"/>
      <c r="AD773" s="6"/>
      <c r="AE773" s="6"/>
      <c r="AF773" s="6"/>
    </row>
    <row r="774" spans="1:32" x14ac:dyDescent="0.25">
      <c r="A774" s="1"/>
      <c r="B774" s="5"/>
      <c r="C774" s="5"/>
      <c r="D774" s="5"/>
      <c r="E774" s="5"/>
      <c r="F774" s="19"/>
      <c r="G774" s="5"/>
      <c r="H774" s="18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6"/>
      <c r="AD774" s="6"/>
      <c r="AE774" s="6"/>
      <c r="AF774" s="6"/>
    </row>
    <row r="775" spans="1:32" x14ac:dyDescent="0.25">
      <c r="A775" s="1"/>
      <c r="B775" s="5"/>
      <c r="C775" s="5"/>
      <c r="D775" s="5"/>
      <c r="E775" s="5"/>
      <c r="F775" s="19"/>
      <c r="G775" s="5"/>
      <c r="H775" s="18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6"/>
      <c r="AD775" s="6"/>
      <c r="AE775" s="6"/>
      <c r="AF775" s="6"/>
    </row>
    <row r="776" spans="1:32" x14ac:dyDescent="0.25">
      <c r="A776" s="1"/>
      <c r="B776" s="5"/>
      <c r="C776" s="5"/>
      <c r="D776" s="5"/>
      <c r="E776" s="5"/>
      <c r="F776" s="19"/>
      <c r="G776" s="5"/>
      <c r="H776" s="18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6"/>
      <c r="AD776" s="6"/>
      <c r="AE776" s="6"/>
      <c r="AF776" s="6"/>
    </row>
    <row r="777" spans="1:32" x14ac:dyDescent="0.25">
      <c r="A777" s="1"/>
      <c r="B777" s="5"/>
      <c r="C777" s="5"/>
      <c r="D777" s="5"/>
      <c r="E777" s="5"/>
      <c r="F777" s="19"/>
      <c r="G777" s="5"/>
      <c r="H777" s="18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6"/>
      <c r="AD777" s="6"/>
      <c r="AE777" s="6"/>
      <c r="AF777" s="6"/>
    </row>
    <row r="778" spans="1:32" x14ac:dyDescent="0.25">
      <c r="A778" s="1"/>
      <c r="B778" s="5"/>
      <c r="C778" s="5"/>
      <c r="D778" s="5"/>
      <c r="E778" s="5"/>
      <c r="F778" s="19"/>
      <c r="G778" s="5"/>
      <c r="H778" s="18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6"/>
      <c r="AD778" s="6"/>
      <c r="AE778" s="6"/>
      <c r="AF778" s="6"/>
    </row>
    <row r="779" spans="1:32" x14ac:dyDescent="0.25">
      <c r="A779" s="1"/>
      <c r="B779" s="5"/>
      <c r="C779" s="5"/>
      <c r="D779" s="5"/>
      <c r="E779" s="5"/>
      <c r="F779" s="19"/>
      <c r="G779" s="5"/>
      <c r="H779" s="18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6"/>
      <c r="AD779" s="6"/>
      <c r="AE779" s="6"/>
      <c r="AF779" s="6"/>
    </row>
    <row r="780" spans="1:32" x14ac:dyDescent="0.25">
      <c r="A780" s="1"/>
      <c r="B780" s="5"/>
      <c r="C780" s="5"/>
      <c r="D780" s="5"/>
      <c r="E780" s="5"/>
      <c r="F780" s="19"/>
      <c r="G780" s="5"/>
      <c r="H780" s="18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6"/>
      <c r="AD780" s="6"/>
      <c r="AE780" s="6"/>
      <c r="AF780" s="6"/>
    </row>
    <row r="781" spans="1:32" x14ac:dyDescent="0.25">
      <c r="A781" s="1"/>
      <c r="B781" s="5"/>
      <c r="C781" s="5"/>
      <c r="D781" s="5"/>
      <c r="E781" s="5"/>
      <c r="F781" s="19"/>
      <c r="G781" s="5"/>
      <c r="H781" s="18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6"/>
      <c r="AD781" s="6"/>
      <c r="AE781" s="6"/>
      <c r="AF781" s="6"/>
    </row>
    <row r="782" spans="1:32" x14ac:dyDescent="0.25">
      <c r="A782" s="1"/>
      <c r="B782" s="5"/>
      <c r="C782" s="5"/>
      <c r="D782" s="5"/>
      <c r="E782" s="5"/>
      <c r="F782" s="19"/>
      <c r="G782" s="5"/>
      <c r="H782" s="18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6"/>
      <c r="AD782" s="6"/>
      <c r="AE782" s="6"/>
      <c r="AF782" s="6"/>
    </row>
    <row r="783" spans="1:32" x14ac:dyDescent="0.25">
      <c r="A783" s="1"/>
      <c r="B783" s="5"/>
      <c r="C783" s="5"/>
      <c r="D783" s="5"/>
      <c r="E783" s="5"/>
      <c r="F783" s="19"/>
      <c r="G783" s="5"/>
      <c r="H783" s="18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6"/>
      <c r="AD783" s="6"/>
      <c r="AE783" s="6"/>
      <c r="AF783" s="6"/>
    </row>
    <row r="784" spans="1:32" x14ac:dyDescent="0.25">
      <c r="A784" s="1"/>
      <c r="B784" s="5"/>
      <c r="C784" s="5"/>
      <c r="D784" s="5"/>
      <c r="E784" s="5"/>
      <c r="F784" s="19"/>
      <c r="G784" s="5"/>
      <c r="H784" s="18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6"/>
      <c r="AD784" s="6"/>
      <c r="AE784" s="6"/>
      <c r="AF784" s="6"/>
    </row>
    <row r="785" spans="1:32" x14ac:dyDescent="0.25">
      <c r="A785" s="1"/>
      <c r="B785" s="5"/>
      <c r="C785" s="5"/>
      <c r="D785" s="5"/>
      <c r="E785" s="5"/>
      <c r="F785" s="19"/>
      <c r="G785" s="5"/>
      <c r="H785" s="18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6"/>
      <c r="AD785" s="6"/>
      <c r="AE785" s="6"/>
      <c r="AF785" s="6"/>
    </row>
    <row r="786" spans="1:32" x14ac:dyDescent="0.25">
      <c r="A786" s="1"/>
      <c r="B786" s="5"/>
      <c r="C786" s="5"/>
      <c r="D786" s="5"/>
      <c r="E786" s="5"/>
      <c r="F786" s="19"/>
      <c r="G786" s="5"/>
      <c r="H786" s="18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6"/>
      <c r="AD786" s="6"/>
      <c r="AE786" s="6"/>
      <c r="AF786" s="6"/>
    </row>
    <row r="787" spans="1:32" x14ac:dyDescent="0.25">
      <c r="A787" s="1"/>
      <c r="B787" s="5"/>
      <c r="C787" s="5"/>
      <c r="D787" s="5"/>
      <c r="E787" s="5"/>
      <c r="F787" s="19"/>
      <c r="G787" s="5"/>
      <c r="H787" s="18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6"/>
      <c r="AD787" s="6"/>
      <c r="AE787" s="6"/>
      <c r="AF787" s="6"/>
    </row>
    <row r="788" spans="1:32" x14ac:dyDescent="0.25">
      <c r="A788" s="1"/>
      <c r="B788" s="5"/>
      <c r="C788" s="5"/>
      <c r="D788" s="5"/>
      <c r="E788" s="5"/>
      <c r="F788" s="19"/>
      <c r="G788" s="5"/>
      <c r="H788" s="18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6"/>
      <c r="AD788" s="6"/>
      <c r="AE788" s="6"/>
      <c r="AF788" s="6"/>
    </row>
    <row r="789" spans="1:32" x14ac:dyDescent="0.25">
      <c r="A789" s="1"/>
      <c r="B789" s="5"/>
      <c r="C789" s="5"/>
      <c r="D789" s="5"/>
      <c r="E789" s="5"/>
      <c r="F789" s="19"/>
      <c r="G789" s="5"/>
      <c r="H789" s="18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6"/>
      <c r="AD789" s="6"/>
      <c r="AE789" s="6"/>
      <c r="AF789" s="6"/>
    </row>
    <row r="790" spans="1:32" x14ac:dyDescent="0.25">
      <c r="A790" s="1"/>
      <c r="B790" s="5"/>
      <c r="C790" s="5"/>
      <c r="D790" s="5"/>
      <c r="E790" s="5"/>
      <c r="F790" s="19"/>
      <c r="G790" s="5"/>
      <c r="H790" s="18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6"/>
      <c r="AD790" s="6"/>
      <c r="AE790" s="6"/>
      <c r="AF790" s="6"/>
    </row>
    <row r="791" spans="1:32" x14ac:dyDescent="0.25">
      <c r="A791" s="1"/>
      <c r="B791" s="5"/>
      <c r="C791" s="5"/>
      <c r="D791" s="5"/>
      <c r="E791" s="5"/>
      <c r="F791" s="19"/>
      <c r="G791" s="5"/>
      <c r="H791" s="18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6"/>
      <c r="AD791" s="6"/>
      <c r="AE791" s="6"/>
      <c r="AF791" s="6"/>
    </row>
    <row r="792" spans="1:32" x14ac:dyDescent="0.25">
      <c r="A792" s="1"/>
      <c r="B792" s="5"/>
      <c r="C792" s="5"/>
      <c r="D792" s="5"/>
      <c r="E792" s="5"/>
      <c r="F792" s="19"/>
      <c r="G792" s="5"/>
      <c r="H792" s="18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6"/>
      <c r="AD792" s="6"/>
      <c r="AE792" s="6"/>
      <c r="AF792" s="6"/>
    </row>
    <row r="793" spans="1:32" x14ac:dyDescent="0.25">
      <c r="A793" s="1"/>
      <c r="B793" s="5"/>
      <c r="C793" s="5"/>
      <c r="D793" s="5"/>
      <c r="E793" s="5"/>
      <c r="F793" s="19"/>
      <c r="G793" s="5"/>
      <c r="H793" s="18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6"/>
      <c r="AD793" s="6"/>
      <c r="AE793" s="6"/>
      <c r="AF793" s="6"/>
    </row>
    <row r="794" spans="1:32" x14ac:dyDescent="0.25">
      <c r="A794" s="1"/>
      <c r="B794" s="5"/>
      <c r="C794" s="5"/>
      <c r="D794" s="5"/>
      <c r="E794" s="5"/>
      <c r="F794" s="19"/>
      <c r="G794" s="5"/>
      <c r="H794" s="18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6"/>
      <c r="AD794" s="6"/>
      <c r="AE794" s="6"/>
      <c r="AF794" s="6"/>
    </row>
    <row r="795" spans="1:32" x14ac:dyDescent="0.25">
      <c r="A795" s="1"/>
      <c r="B795" s="5"/>
      <c r="C795" s="5"/>
      <c r="D795" s="5"/>
      <c r="E795" s="5"/>
      <c r="F795" s="19"/>
      <c r="G795" s="5"/>
      <c r="H795" s="18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6"/>
      <c r="AD795" s="6"/>
      <c r="AE795" s="6"/>
      <c r="AF795" s="6"/>
    </row>
    <row r="796" spans="1:32" x14ac:dyDescent="0.25">
      <c r="A796" s="1"/>
      <c r="B796" s="5"/>
      <c r="C796" s="5"/>
      <c r="D796" s="5"/>
      <c r="E796" s="5"/>
      <c r="F796" s="19"/>
      <c r="G796" s="5"/>
      <c r="H796" s="18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6"/>
      <c r="AD796" s="6"/>
      <c r="AE796" s="6"/>
      <c r="AF796" s="6"/>
    </row>
    <row r="797" spans="1:32" x14ac:dyDescent="0.25">
      <c r="A797" s="1"/>
      <c r="B797" s="5"/>
      <c r="C797" s="5"/>
      <c r="D797" s="5"/>
      <c r="E797" s="5"/>
      <c r="F797" s="19"/>
      <c r="G797" s="5"/>
      <c r="H797" s="18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6"/>
      <c r="AD797" s="6"/>
      <c r="AE797" s="6"/>
      <c r="AF797" s="6"/>
    </row>
    <row r="798" spans="1:32" x14ac:dyDescent="0.25">
      <c r="A798" s="1"/>
      <c r="B798" s="5"/>
      <c r="C798" s="5"/>
      <c r="D798" s="5"/>
      <c r="E798" s="5"/>
      <c r="F798" s="19"/>
      <c r="G798" s="5"/>
      <c r="H798" s="18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6"/>
      <c r="AD798" s="6"/>
      <c r="AE798" s="6"/>
      <c r="AF798" s="6"/>
    </row>
    <row r="799" spans="1:32" x14ac:dyDescent="0.25">
      <c r="A799" s="1"/>
      <c r="B799" s="5"/>
      <c r="C799" s="5"/>
      <c r="D799" s="5"/>
      <c r="E799" s="5"/>
      <c r="F799" s="19"/>
      <c r="G799" s="5"/>
      <c r="H799" s="18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6"/>
      <c r="AD799" s="6"/>
      <c r="AE799" s="6"/>
      <c r="AF799" s="6"/>
    </row>
    <row r="800" spans="1:32" x14ac:dyDescent="0.25">
      <c r="A800" s="1"/>
      <c r="B800" s="5"/>
      <c r="C800" s="5"/>
      <c r="D800" s="5"/>
      <c r="E800" s="5"/>
      <c r="F800" s="19"/>
      <c r="G800" s="5"/>
      <c r="H800" s="18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6"/>
      <c r="AD800" s="6"/>
      <c r="AE800" s="6"/>
      <c r="AF800" s="6"/>
    </row>
    <row r="801" spans="1:32" x14ac:dyDescent="0.25">
      <c r="A801" s="1"/>
      <c r="B801" s="5"/>
      <c r="C801" s="5"/>
      <c r="D801" s="5"/>
      <c r="E801" s="5"/>
      <c r="F801" s="19"/>
      <c r="G801" s="5"/>
      <c r="H801" s="18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6"/>
      <c r="AD801" s="6"/>
      <c r="AE801" s="6"/>
      <c r="AF801" s="6"/>
    </row>
    <row r="802" spans="1:32" x14ac:dyDescent="0.25">
      <c r="A802" s="1"/>
      <c r="B802" s="5"/>
      <c r="C802" s="5"/>
      <c r="D802" s="5"/>
      <c r="E802" s="5"/>
      <c r="F802" s="19"/>
      <c r="G802" s="5"/>
      <c r="H802" s="18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6"/>
      <c r="AD802" s="6"/>
      <c r="AE802" s="6"/>
      <c r="AF802" s="6"/>
    </row>
    <row r="803" spans="1:32" x14ac:dyDescent="0.25">
      <c r="A803" s="1"/>
      <c r="B803" s="5"/>
      <c r="C803" s="5"/>
      <c r="D803" s="5"/>
      <c r="E803" s="5"/>
      <c r="F803" s="19"/>
      <c r="G803" s="5"/>
      <c r="H803" s="18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6"/>
      <c r="AD803" s="6"/>
      <c r="AE803" s="6"/>
      <c r="AF803" s="6"/>
    </row>
    <row r="804" spans="1:32" x14ac:dyDescent="0.25">
      <c r="A804" s="1"/>
      <c r="B804" s="5"/>
      <c r="C804" s="5"/>
      <c r="D804" s="5"/>
      <c r="E804" s="5"/>
      <c r="F804" s="19"/>
      <c r="G804" s="5"/>
      <c r="H804" s="18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6"/>
      <c r="AD804" s="6"/>
      <c r="AE804" s="6"/>
      <c r="AF804" s="6"/>
    </row>
    <row r="805" spans="1:32" x14ac:dyDescent="0.25">
      <c r="A805" s="1"/>
      <c r="B805" s="5"/>
      <c r="C805" s="5"/>
      <c r="D805" s="5"/>
      <c r="E805" s="5"/>
      <c r="F805" s="19"/>
      <c r="G805" s="5"/>
      <c r="H805" s="18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6"/>
      <c r="AD805" s="6"/>
      <c r="AE805" s="6"/>
      <c r="AF805" s="6"/>
    </row>
    <row r="806" spans="1:32" x14ac:dyDescent="0.25">
      <c r="A806" s="1"/>
      <c r="B806" s="5"/>
      <c r="C806" s="5"/>
      <c r="D806" s="5"/>
      <c r="E806" s="5"/>
      <c r="F806" s="19"/>
      <c r="G806" s="5"/>
      <c r="H806" s="18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6"/>
      <c r="AD806" s="6"/>
      <c r="AE806" s="6"/>
      <c r="AF806" s="6"/>
    </row>
    <row r="807" spans="1:32" x14ac:dyDescent="0.25">
      <c r="A807" s="1"/>
      <c r="B807" s="5"/>
      <c r="C807" s="5"/>
      <c r="D807" s="5"/>
      <c r="E807" s="5"/>
      <c r="F807" s="19"/>
      <c r="G807" s="5"/>
      <c r="H807" s="18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6"/>
      <c r="AD807" s="6"/>
      <c r="AE807" s="6"/>
      <c r="AF807" s="6"/>
    </row>
    <row r="808" spans="1:32" x14ac:dyDescent="0.25">
      <c r="A808" s="1"/>
      <c r="B808" s="5"/>
      <c r="C808" s="5"/>
      <c r="D808" s="5"/>
      <c r="E808" s="5"/>
      <c r="F808" s="19"/>
      <c r="G808" s="5"/>
      <c r="H808" s="18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6"/>
      <c r="AD808" s="6"/>
      <c r="AE808" s="6"/>
      <c r="AF808" s="6"/>
    </row>
    <row r="809" spans="1:32" x14ac:dyDescent="0.25">
      <c r="A809" s="1"/>
      <c r="B809" s="5"/>
      <c r="C809" s="5"/>
      <c r="D809" s="5"/>
      <c r="E809" s="5"/>
      <c r="F809" s="19"/>
      <c r="G809" s="5"/>
      <c r="H809" s="18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6"/>
      <c r="AD809" s="6"/>
      <c r="AE809" s="6"/>
      <c r="AF809" s="6"/>
    </row>
    <row r="810" spans="1:32" x14ac:dyDescent="0.25">
      <c r="A810" s="1"/>
      <c r="B810" s="5"/>
      <c r="C810" s="5"/>
      <c r="D810" s="5"/>
      <c r="E810" s="5"/>
      <c r="F810" s="19"/>
      <c r="G810" s="5"/>
      <c r="H810" s="18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6"/>
      <c r="AD810" s="6"/>
      <c r="AE810" s="6"/>
      <c r="AF810" s="6"/>
    </row>
    <row r="811" spans="1:32" x14ac:dyDescent="0.25">
      <c r="A811" s="1"/>
      <c r="B811" s="5"/>
      <c r="C811" s="5"/>
      <c r="D811" s="5"/>
      <c r="E811" s="5"/>
      <c r="F811" s="19"/>
      <c r="G811" s="5"/>
      <c r="H811" s="18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6"/>
      <c r="AD811" s="6"/>
      <c r="AE811" s="6"/>
      <c r="AF811" s="6"/>
    </row>
    <row r="812" spans="1:32" x14ac:dyDescent="0.25">
      <c r="A812" s="1"/>
      <c r="B812" s="5"/>
      <c r="C812" s="5"/>
      <c r="D812" s="5"/>
      <c r="E812" s="5"/>
      <c r="F812" s="19"/>
      <c r="G812" s="5"/>
      <c r="H812" s="18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6"/>
      <c r="AD812" s="6"/>
      <c r="AE812" s="6"/>
      <c r="AF812" s="6"/>
    </row>
    <row r="813" spans="1:32" x14ac:dyDescent="0.25">
      <c r="A813" s="1"/>
      <c r="B813" s="5"/>
      <c r="C813" s="5"/>
      <c r="D813" s="5"/>
      <c r="E813" s="5"/>
      <c r="F813" s="19"/>
      <c r="G813" s="5"/>
      <c r="H813" s="18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6"/>
      <c r="AD813" s="6"/>
      <c r="AE813" s="6"/>
      <c r="AF813" s="6"/>
    </row>
    <row r="814" spans="1:32" x14ac:dyDescent="0.25">
      <c r="A814" s="1"/>
      <c r="B814" s="5"/>
      <c r="C814" s="5"/>
      <c r="D814" s="5"/>
      <c r="E814" s="5"/>
      <c r="F814" s="19"/>
      <c r="G814" s="5"/>
      <c r="H814" s="18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6"/>
      <c r="AD814" s="6"/>
      <c r="AE814" s="6"/>
      <c r="AF814" s="6"/>
    </row>
    <row r="815" spans="1:32" x14ac:dyDescent="0.25">
      <c r="A815" s="1"/>
      <c r="B815" s="5"/>
      <c r="C815" s="5"/>
      <c r="D815" s="5"/>
      <c r="E815" s="5"/>
      <c r="F815" s="19"/>
      <c r="G815" s="5"/>
      <c r="H815" s="18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6"/>
      <c r="AD815" s="6"/>
      <c r="AE815" s="6"/>
      <c r="AF815" s="6"/>
    </row>
    <row r="816" spans="1:32" x14ac:dyDescent="0.25">
      <c r="A816" s="1"/>
      <c r="B816" s="5"/>
      <c r="C816" s="5"/>
      <c r="D816" s="5"/>
      <c r="E816" s="5"/>
      <c r="F816" s="19"/>
      <c r="G816" s="5"/>
      <c r="H816" s="18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6"/>
      <c r="AD816" s="6"/>
      <c r="AE816" s="6"/>
      <c r="AF816" s="6"/>
    </row>
    <row r="817" spans="1:32" x14ac:dyDescent="0.25">
      <c r="A817" s="1"/>
      <c r="B817" s="5"/>
      <c r="C817" s="5"/>
      <c r="D817" s="5"/>
      <c r="E817" s="5"/>
      <c r="F817" s="19"/>
      <c r="G817" s="5"/>
      <c r="H817" s="18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6"/>
      <c r="AD817" s="6"/>
      <c r="AE817" s="6"/>
      <c r="AF817" s="6"/>
    </row>
    <row r="818" spans="1:32" x14ac:dyDescent="0.25">
      <c r="A818" s="1"/>
      <c r="B818" s="5"/>
      <c r="C818" s="5"/>
      <c r="D818" s="5"/>
      <c r="E818" s="5"/>
      <c r="F818" s="19"/>
      <c r="G818" s="5"/>
      <c r="H818" s="18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6"/>
      <c r="AD818" s="6"/>
      <c r="AE818" s="6"/>
      <c r="AF818" s="6"/>
    </row>
    <row r="819" spans="1:32" x14ac:dyDescent="0.25">
      <c r="A819" s="1"/>
      <c r="B819" s="5"/>
      <c r="C819" s="5"/>
      <c r="D819" s="5"/>
      <c r="E819" s="5"/>
      <c r="F819" s="19"/>
      <c r="G819" s="5"/>
      <c r="H819" s="18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6"/>
      <c r="AD819" s="6"/>
      <c r="AE819" s="6"/>
      <c r="AF819" s="6"/>
    </row>
    <row r="820" spans="1:32" x14ac:dyDescent="0.25">
      <c r="A820" s="1"/>
      <c r="B820" s="5"/>
      <c r="C820" s="5"/>
      <c r="D820" s="5"/>
      <c r="E820" s="5"/>
      <c r="F820" s="19"/>
      <c r="G820" s="5"/>
      <c r="H820" s="18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6"/>
      <c r="AD820" s="6"/>
      <c r="AE820" s="6"/>
      <c r="AF820" s="6"/>
    </row>
    <row r="821" spans="1:32" x14ac:dyDescent="0.25">
      <c r="A821" s="1"/>
      <c r="B821" s="5"/>
      <c r="C821" s="5"/>
      <c r="D821" s="5"/>
      <c r="E821" s="5"/>
      <c r="F821" s="19"/>
      <c r="G821" s="5"/>
      <c r="H821" s="18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6"/>
      <c r="AD821" s="6"/>
      <c r="AE821" s="6"/>
      <c r="AF821" s="6"/>
    </row>
    <row r="822" spans="1:32" x14ac:dyDescent="0.25">
      <c r="A822" s="1"/>
      <c r="B822" s="5"/>
      <c r="C822" s="5"/>
      <c r="D822" s="5"/>
      <c r="E822" s="5"/>
      <c r="F822" s="19"/>
      <c r="G822" s="5"/>
      <c r="H822" s="18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6"/>
      <c r="AD822" s="6"/>
      <c r="AE822" s="6"/>
      <c r="AF822" s="6"/>
    </row>
    <row r="823" spans="1:32" x14ac:dyDescent="0.25">
      <c r="A823" s="1"/>
      <c r="B823" s="5"/>
      <c r="C823" s="5"/>
      <c r="D823" s="5"/>
      <c r="E823" s="5"/>
      <c r="F823" s="19"/>
      <c r="G823" s="5"/>
      <c r="H823" s="18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6"/>
      <c r="AD823" s="6"/>
      <c r="AE823" s="6"/>
      <c r="AF823" s="6"/>
    </row>
    <row r="824" spans="1:32" x14ac:dyDescent="0.25">
      <c r="A824" s="1"/>
      <c r="B824" s="5"/>
      <c r="C824" s="5"/>
      <c r="D824" s="5"/>
      <c r="E824" s="5"/>
      <c r="F824" s="19"/>
      <c r="G824" s="5"/>
      <c r="H824" s="18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6"/>
      <c r="AD824" s="6"/>
      <c r="AE824" s="6"/>
      <c r="AF824" s="6"/>
    </row>
    <row r="825" spans="1:32" x14ac:dyDescent="0.25">
      <c r="A825" s="1"/>
      <c r="B825" s="5"/>
      <c r="C825" s="5"/>
      <c r="D825" s="5"/>
      <c r="E825" s="5"/>
      <c r="F825" s="19"/>
      <c r="G825" s="5"/>
      <c r="H825" s="18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6"/>
      <c r="AD825" s="6"/>
      <c r="AE825" s="6"/>
      <c r="AF825" s="6"/>
    </row>
    <row r="826" spans="1:32" x14ac:dyDescent="0.25">
      <c r="A826" s="1"/>
      <c r="B826" s="5"/>
      <c r="C826" s="5"/>
      <c r="D826" s="5"/>
      <c r="E826" s="5"/>
      <c r="F826" s="19"/>
      <c r="G826" s="5"/>
      <c r="H826" s="18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6"/>
      <c r="AD826" s="6"/>
      <c r="AE826" s="6"/>
      <c r="AF826" s="6"/>
    </row>
    <row r="827" spans="1:32" x14ac:dyDescent="0.25">
      <c r="A827" s="1"/>
      <c r="B827" s="5"/>
      <c r="C827" s="5"/>
      <c r="D827" s="5"/>
      <c r="E827" s="5"/>
      <c r="F827" s="19"/>
      <c r="G827" s="5"/>
      <c r="H827" s="18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6"/>
      <c r="AD827" s="6"/>
      <c r="AE827" s="6"/>
      <c r="AF827" s="6"/>
    </row>
    <row r="828" spans="1:32" x14ac:dyDescent="0.25">
      <c r="A828" s="1"/>
      <c r="B828" s="5"/>
      <c r="C828" s="5"/>
      <c r="D828" s="5"/>
      <c r="E828" s="5"/>
      <c r="F828" s="19"/>
      <c r="G828" s="5"/>
      <c r="H828" s="18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6"/>
      <c r="AD828" s="6"/>
      <c r="AE828" s="6"/>
      <c r="AF828" s="6"/>
    </row>
    <row r="829" spans="1:32" x14ac:dyDescent="0.25">
      <c r="A829" s="1"/>
      <c r="B829" s="5"/>
      <c r="C829" s="5"/>
      <c r="D829" s="5"/>
      <c r="E829" s="5"/>
      <c r="F829" s="19"/>
      <c r="G829" s="5"/>
      <c r="H829" s="18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6"/>
      <c r="AD829" s="6"/>
      <c r="AE829" s="6"/>
      <c r="AF829" s="6"/>
    </row>
    <row r="830" spans="1:32" x14ac:dyDescent="0.25">
      <c r="A830" s="1"/>
      <c r="B830" s="5"/>
      <c r="C830" s="5"/>
      <c r="D830" s="5"/>
      <c r="E830" s="5"/>
      <c r="F830" s="19"/>
      <c r="G830" s="5"/>
      <c r="H830" s="18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6"/>
      <c r="AD830" s="6"/>
      <c r="AE830" s="6"/>
      <c r="AF830" s="6"/>
    </row>
    <row r="831" spans="1:32" x14ac:dyDescent="0.25">
      <c r="A831" s="1"/>
      <c r="B831" s="5"/>
      <c r="C831" s="5"/>
      <c r="D831" s="5"/>
      <c r="E831" s="5"/>
      <c r="F831" s="19"/>
      <c r="G831" s="5"/>
      <c r="H831" s="18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6"/>
      <c r="AD831" s="6"/>
      <c r="AE831" s="6"/>
      <c r="AF831" s="6"/>
    </row>
    <row r="832" spans="1:32" x14ac:dyDescent="0.25">
      <c r="A832" s="1"/>
      <c r="B832" s="5"/>
      <c r="C832" s="5"/>
      <c r="D832" s="5"/>
      <c r="E832" s="5"/>
      <c r="F832" s="19"/>
      <c r="G832" s="5"/>
      <c r="H832" s="18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6"/>
      <c r="AD832" s="6"/>
      <c r="AE832" s="6"/>
      <c r="AF832" s="6"/>
    </row>
    <row r="833" spans="1:32" x14ac:dyDescent="0.25">
      <c r="A833" s="1"/>
      <c r="B833" s="5"/>
      <c r="C833" s="5"/>
      <c r="D833" s="5"/>
      <c r="E833" s="5"/>
      <c r="F833" s="19"/>
      <c r="G833" s="5"/>
      <c r="H833" s="18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6"/>
      <c r="AD833" s="6"/>
      <c r="AE833" s="6"/>
      <c r="AF833" s="6"/>
    </row>
    <row r="834" spans="1:32" x14ac:dyDescent="0.25">
      <c r="A834" s="1"/>
      <c r="B834" s="5"/>
      <c r="C834" s="5"/>
      <c r="D834" s="5"/>
      <c r="E834" s="5"/>
      <c r="F834" s="19"/>
      <c r="G834" s="5"/>
      <c r="H834" s="18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6"/>
      <c r="AD834" s="6"/>
      <c r="AE834" s="6"/>
      <c r="AF834" s="6"/>
    </row>
    <row r="835" spans="1:32" x14ac:dyDescent="0.25">
      <c r="A835" s="1"/>
      <c r="B835" s="5"/>
      <c r="C835" s="5"/>
      <c r="D835" s="5"/>
      <c r="E835" s="5"/>
      <c r="F835" s="19"/>
      <c r="G835" s="5"/>
      <c r="H835" s="18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6"/>
      <c r="AD835" s="6"/>
      <c r="AE835" s="6"/>
      <c r="AF835" s="6"/>
    </row>
    <row r="836" spans="1:32" x14ac:dyDescent="0.25">
      <c r="A836" s="1"/>
      <c r="B836" s="5"/>
      <c r="C836" s="5"/>
      <c r="D836" s="5"/>
      <c r="E836" s="5"/>
      <c r="F836" s="19"/>
      <c r="G836" s="5"/>
      <c r="H836" s="18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6"/>
      <c r="AD836" s="6"/>
      <c r="AE836" s="6"/>
      <c r="AF836" s="6"/>
    </row>
    <row r="837" spans="1:32" x14ac:dyDescent="0.25">
      <c r="A837" s="1"/>
      <c r="B837" s="5"/>
      <c r="C837" s="5"/>
      <c r="D837" s="5"/>
      <c r="E837" s="5"/>
      <c r="F837" s="19"/>
      <c r="G837" s="5"/>
      <c r="H837" s="18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6"/>
      <c r="AD837" s="6"/>
      <c r="AE837" s="6"/>
      <c r="AF837" s="6"/>
    </row>
    <row r="838" spans="1:32" x14ac:dyDescent="0.25">
      <c r="A838" s="1"/>
      <c r="B838" s="5"/>
      <c r="C838" s="5"/>
      <c r="D838" s="5"/>
      <c r="E838" s="5"/>
      <c r="F838" s="19"/>
      <c r="G838" s="5"/>
      <c r="H838" s="18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6"/>
      <c r="AD838" s="6"/>
      <c r="AE838" s="6"/>
      <c r="AF838" s="6"/>
    </row>
    <row r="839" spans="1:32" x14ac:dyDescent="0.25">
      <c r="A839" s="1"/>
      <c r="B839" s="5"/>
      <c r="C839" s="5"/>
      <c r="D839" s="5"/>
      <c r="E839" s="5"/>
      <c r="F839" s="19"/>
      <c r="G839" s="5"/>
      <c r="H839" s="18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6"/>
      <c r="AD839" s="6"/>
      <c r="AE839" s="6"/>
      <c r="AF839" s="6"/>
    </row>
    <row r="840" spans="1:32" x14ac:dyDescent="0.25">
      <c r="A840" s="1"/>
      <c r="B840" s="5"/>
      <c r="C840" s="5"/>
      <c r="D840" s="5"/>
      <c r="E840" s="5"/>
      <c r="F840" s="19"/>
      <c r="G840" s="5"/>
      <c r="H840" s="18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6"/>
      <c r="AD840" s="6"/>
      <c r="AE840" s="6"/>
      <c r="AF840" s="6"/>
    </row>
    <row r="841" spans="1:32" x14ac:dyDescent="0.25">
      <c r="A841" s="1"/>
      <c r="B841" s="5"/>
      <c r="C841" s="5"/>
      <c r="D841" s="5"/>
      <c r="E841" s="5"/>
      <c r="F841" s="19"/>
      <c r="G841" s="5"/>
      <c r="H841" s="18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6"/>
      <c r="AD841" s="6"/>
      <c r="AE841" s="6"/>
      <c r="AF841" s="6"/>
    </row>
    <row r="842" spans="1:32" x14ac:dyDescent="0.25">
      <c r="A842" s="1"/>
      <c r="B842" s="5"/>
      <c r="C842" s="5"/>
      <c r="D842" s="5"/>
      <c r="E842" s="5"/>
      <c r="F842" s="19"/>
      <c r="G842" s="5"/>
      <c r="H842" s="18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6"/>
      <c r="AD842" s="6"/>
      <c r="AE842" s="6"/>
      <c r="AF842" s="6"/>
    </row>
    <row r="843" spans="1:32" x14ac:dyDescent="0.25">
      <c r="A843" s="1"/>
      <c r="B843" s="5"/>
      <c r="C843" s="5"/>
      <c r="D843" s="5"/>
      <c r="E843" s="5"/>
      <c r="F843" s="19"/>
      <c r="G843" s="5"/>
      <c r="H843" s="18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6"/>
      <c r="AD843" s="6"/>
      <c r="AE843" s="6"/>
      <c r="AF843" s="6"/>
    </row>
    <row r="844" spans="1:32" x14ac:dyDescent="0.25">
      <c r="A844" s="1"/>
      <c r="B844" s="5"/>
      <c r="C844" s="5"/>
      <c r="D844" s="5"/>
      <c r="E844" s="5"/>
      <c r="F844" s="19"/>
      <c r="G844" s="5"/>
      <c r="H844" s="18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6"/>
      <c r="AD844" s="6"/>
      <c r="AE844" s="6"/>
      <c r="AF844" s="6"/>
    </row>
    <row r="845" spans="1:32" x14ac:dyDescent="0.25">
      <c r="A845" s="1"/>
      <c r="B845" s="5"/>
      <c r="C845" s="5"/>
      <c r="D845" s="5"/>
      <c r="E845" s="5"/>
      <c r="F845" s="19"/>
      <c r="G845" s="5"/>
      <c r="H845" s="18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6"/>
      <c r="AD845" s="6"/>
      <c r="AE845" s="6"/>
      <c r="AF845" s="6"/>
    </row>
    <row r="846" spans="1:32" x14ac:dyDescent="0.25">
      <c r="A846" s="1"/>
      <c r="B846" s="5"/>
      <c r="C846" s="5"/>
      <c r="D846" s="5"/>
      <c r="E846" s="5"/>
      <c r="F846" s="19"/>
      <c r="G846" s="5"/>
      <c r="H846" s="18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6"/>
      <c r="AD846" s="6"/>
      <c r="AE846" s="6"/>
      <c r="AF846" s="6"/>
    </row>
    <row r="847" spans="1:32" x14ac:dyDescent="0.25">
      <c r="A847" s="1"/>
      <c r="B847" s="5"/>
      <c r="C847" s="5"/>
      <c r="D847" s="5"/>
      <c r="E847" s="5"/>
      <c r="F847" s="19"/>
      <c r="G847" s="5"/>
      <c r="H847" s="18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6"/>
      <c r="AD847" s="6"/>
      <c r="AE847" s="6"/>
      <c r="AF847" s="6"/>
    </row>
    <row r="848" spans="1:32" x14ac:dyDescent="0.25">
      <c r="A848" s="1"/>
      <c r="B848" s="5"/>
      <c r="C848" s="5"/>
      <c r="D848" s="5"/>
      <c r="E848" s="5"/>
      <c r="F848" s="19"/>
      <c r="G848" s="5"/>
      <c r="H848" s="18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6"/>
      <c r="AD848" s="6"/>
      <c r="AE848" s="6"/>
      <c r="AF848" s="6"/>
    </row>
    <row r="849" spans="1:32" x14ac:dyDescent="0.25">
      <c r="A849" s="1"/>
      <c r="B849" s="5"/>
      <c r="C849" s="5"/>
      <c r="D849" s="5"/>
      <c r="E849" s="5"/>
      <c r="F849" s="19"/>
      <c r="G849" s="5"/>
      <c r="H849" s="18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6"/>
      <c r="AD849" s="6"/>
      <c r="AE849" s="6"/>
      <c r="AF849" s="6"/>
    </row>
    <row r="850" spans="1:32" x14ac:dyDescent="0.25">
      <c r="A850" s="1"/>
      <c r="B850" s="5"/>
      <c r="C850" s="5"/>
      <c r="D850" s="5"/>
      <c r="E850" s="5"/>
      <c r="F850" s="19"/>
      <c r="G850" s="5"/>
      <c r="H850" s="18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6"/>
      <c r="AD850" s="6"/>
      <c r="AE850" s="6"/>
      <c r="AF850" s="6"/>
    </row>
    <row r="851" spans="1:32" x14ac:dyDescent="0.25">
      <c r="A851" s="1"/>
      <c r="B851" s="5"/>
      <c r="C851" s="5"/>
      <c r="D851" s="5"/>
      <c r="E851" s="5"/>
      <c r="F851" s="19"/>
      <c r="G851" s="5"/>
      <c r="H851" s="18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6"/>
      <c r="AD851" s="6"/>
      <c r="AE851" s="6"/>
      <c r="AF851" s="6"/>
    </row>
    <row r="852" spans="1:32" x14ac:dyDescent="0.25">
      <c r="A852" s="1"/>
      <c r="B852" s="5"/>
      <c r="C852" s="5"/>
      <c r="D852" s="5"/>
      <c r="E852" s="5"/>
      <c r="F852" s="19"/>
      <c r="G852" s="5"/>
      <c r="H852" s="18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6"/>
      <c r="AD852" s="6"/>
      <c r="AE852" s="6"/>
      <c r="AF852" s="6"/>
    </row>
    <row r="853" spans="1:32" x14ac:dyDescent="0.25">
      <c r="A853" s="1"/>
      <c r="B853" s="5"/>
      <c r="C853" s="5"/>
      <c r="D853" s="5"/>
      <c r="E853" s="5"/>
      <c r="F853" s="19"/>
      <c r="G853" s="5"/>
      <c r="H853" s="18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6"/>
      <c r="AD853" s="6"/>
      <c r="AE853" s="6"/>
      <c r="AF853" s="6"/>
    </row>
    <row r="854" spans="1:32" x14ac:dyDescent="0.25">
      <c r="A854" s="1"/>
      <c r="B854" s="5"/>
      <c r="C854" s="5"/>
      <c r="D854" s="5"/>
      <c r="E854" s="5"/>
      <c r="F854" s="19"/>
      <c r="G854" s="5"/>
      <c r="H854" s="18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6"/>
      <c r="AD854" s="6"/>
      <c r="AE854" s="6"/>
      <c r="AF854" s="6"/>
    </row>
    <row r="855" spans="1:32" x14ac:dyDescent="0.25">
      <c r="A855" s="1"/>
      <c r="B855" s="5"/>
      <c r="C855" s="5"/>
      <c r="D855" s="5"/>
      <c r="E855" s="5"/>
      <c r="F855" s="19"/>
      <c r="G855" s="5"/>
      <c r="H855" s="18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6"/>
      <c r="AD855" s="6"/>
      <c r="AE855" s="6"/>
      <c r="AF855" s="6"/>
    </row>
    <row r="856" spans="1:32" x14ac:dyDescent="0.25">
      <c r="A856" s="1"/>
      <c r="B856" s="5"/>
      <c r="C856" s="5"/>
      <c r="D856" s="5"/>
      <c r="E856" s="5"/>
      <c r="F856" s="19"/>
      <c r="G856" s="5"/>
      <c r="H856" s="18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6"/>
      <c r="AD856" s="6"/>
      <c r="AE856" s="6"/>
      <c r="AF856" s="6"/>
    </row>
    <row r="857" spans="1:32" x14ac:dyDescent="0.25">
      <c r="A857" s="1"/>
      <c r="B857" s="5"/>
      <c r="C857" s="5"/>
      <c r="D857" s="5"/>
      <c r="E857" s="5"/>
      <c r="F857" s="19"/>
      <c r="G857" s="5"/>
      <c r="H857" s="18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6"/>
      <c r="AD857" s="6"/>
      <c r="AE857" s="6"/>
      <c r="AF857" s="6"/>
    </row>
    <row r="858" spans="1:32" x14ac:dyDescent="0.25">
      <c r="A858" s="1"/>
      <c r="B858" s="5"/>
      <c r="C858" s="5"/>
      <c r="D858" s="5"/>
      <c r="E858" s="5"/>
      <c r="F858" s="19"/>
      <c r="G858" s="5"/>
      <c r="H858" s="18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6"/>
      <c r="AD858" s="6"/>
      <c r="AE858" s="6"/>
      <c r="AF858" s="6"/>
    </row>
    <row r="859" spans="1:32" x14ac:dyDescent="0.25">
      <c r="A859" s="1"/>
      <c r="B859" s="5"/>
      <c r="C859" s="5"/>
      <c r="D859" s="5"/>
      <c r="E859" s="5"/>
      <c r="F859" s="19"/>
      <c r="G859" s="5"/>
      <c r="H859" s="18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6"/>
      <c r="AD859" s="6"/>
      <c r="AE859" s="6"/>
      <c r="AF859" s="6"/>
    </row>
    <row r="860" spans="1:32" x14ac:dyDescent="0.25">
      <c r="A860" s="1"/>
      <c r="B860" s="5"/>
      <c r="C860" s="5"/>
      <c r="D860" s="5"/>
      <c r="E860" s="5"/>
      <c r="F860" s="19"/>
      <c r="G860" s="5"/>
      <c r="H860" s="18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6"/>
      <c r="AD860" s="6"/>
      <c r="AE860" s="6"/>
      <c r="AF860" s="6"/>
    </row>
    <row r="861" spans="1:32" x14ac:dyDescent="0.25">
      <c r="A861" s="1"/>
      <c r="B861" s="5"/>
      <c r="C861" s="5"/>
      <c r="D861" s="5"/>
      <c r="E861" s="5"/>
      <c r="F861" s="19"/>
      <c r="G861" s="5"/>
      <c r="H861" s="18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6"/>
      <c r="AD861" s="6"/>
      <c r="AE861" s="6"/>
      <c r="AF861" s="6"/>
    </row>
    <row r="862" spans="1:32" x14ac:dyDescent="0.25">
      <c r="A862" s="1"/>
      <c r="B862" s="5"/>
      <c r="C862" s="5"/>
      <c r="D862" s="5"/>
      <c r="E862" s="5"/>
      <c r="F862" s="19"/>
      <c r="G862" s="5"/>
      <c r="H862" s="18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6"/>
      <c r="AD862" s="6"/>
      <c r="AE862" s="6"/>
      <c r="AF862" s="6"/>
    </row>
    <row r="863" spans="1:32" x14ac:dyDescent="0.25">
      <c r="A863" s="1"/>
      <c r="B863" s="5"/>
      <c r="C863" s="5"/>
      <c r="D863" s="5"/>
      <c r="E863" s="5"/>
      <c r="F863" s="19"/>
      <c r="G863" s="5"/>
      <c r="H863" s="18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6"/>
      <c r="AD863" s="6"/>
      <c r="AE863" s="6"/>
      <c r="AF863" s="6"/>
    </row>
    <row r="864" spans="1:32" x14ac:dyDescent="0.25">
      <c r="A864" s="1"/>
      <c r="B864" s="5"/>
      <c r="C864" s="5"/>
      <c r="D864" s="5"/>
      <c r="E864" s="5"/>
      <c r="F864" s="19"/>
      <c r="G864" s="5"/>
      <c r="H864" s="18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6"/>
      <c r="AD864" s="6"/>
      <c r="AE864" s="6"/>
      <c r="AF864" s="6"/>
    </row>
    <row r="865" spans="1:32" x14ac:dyDescent="0.25">
      <c r="A865" s="1"/>
      <c r="B865" s="5"/>
      <c r="C865" s="5"/>
      <c r="D865" s="5"/>
      <c r="E865" s="5"/>
      <c r="F865" s="19"/>
      <c r="G865" s="5"/>
      <c r="H865" s="18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6"/>
      <c r="AD865" s="6"/>
      <c r="AE865" s="6"/>
      <c r="AF865" s="6"/>
    </row>
    <row r="866" spans="1:32" x14ac:dyDescent="0.25">
      <c r="A866" s="1"/>
      <c r="B866" s="5"/>
      <c r="C866" s="5"/>
      <c r="D866" s="5"/>
      <c r="E866" s="5"/>
      <c r="F866" s="19"/>
      <c r="G866" s="5"/>
      <c r="H866" s="18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6"/>
      <c r="AD866" s="6"/>
      <c r="AE866" s="6"/>
      <c r="AF866" s="6"/>
    </row>
    <row r="867" spans="1:32" x14ac:dyDescent="0.25">
      <c r="A867" s="1"/>
      <c r="B867" s="5"/>
      <c r="C867" s="5"/>
      <c r="D867" s="5"/>
      <c r="E867" s="5"/>
      <c r="F867" s="19"/>
      <c r="G867" s="5"/>
      <c r="H867" s="18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6"/>
      <c r="AD867" s="6"/>
      <c r="AE867" s="6"/>
      <c r="AF867" s="6"/>
    </row>
    <row r="868" spans="1:32" x14ac:dyDescent="0.25">
      <c r="A868" s="1"/>
      <c r="B868" s="5"/>
      <c r="C868" s="5"/>
      <c r="D868" s="5"/>
      <c r="E868" s="5"/>
      <c r="F868" s="19"/>
      <c r="G868" s="5"/>
      <c r="H868" s="18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6"/>
      <c r="AD868" s="6"/>
      <c r="AE868" s="6"/>
      <c r="AF868" s="6"/>
    </row>
    <row r="869" spans="1:32" x14ac:dyDescent="0.25">
      <c r="A869" s="1"/>
      <c r="B869" s="5"/>
      <c r="C869" s="5"/>
      <c r="D869" s="5"/>
      <c r="E869" s="5"/>
      <c r="F869" s="19"/>
      <c r="G869" s="5"/>
      <c r="H869" s="18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6"/>
      <c r="AD869" s="6"/>
      <c r="AE869" s="6"/>
      <c r="AF869" s="6"/>
    </row>
    <row r="870" spans="1:32" x14ac:dyDescent="0.25">
      <c r="A870" s="1"/>
      <c r="B870" s="5"/>
      <c r="C870" s="5"/>
      <c r="D870" s="5"/>
      <c r="E870" s="5"/>
      <c r="F870" s="19"/>
      <c r="G870" s="5"/>
      <c r="H870" s="18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6"/>
      <c r="AD870" s="6"/>
      <c r="AE870" s="6"/>
      <c r="AF870" s="6"/>
    </row>
    <row r="871" spans="1:32" x14ac:dyDescent="0.25">
      <c r="A871" s="1"/>
      <c r="B871" s="5"/>
      <c r="C871" s="5"/>
      <c r="D871" s="5"/>
      <c r="E871" s="5"/>
      <c r="F871" s="19"/>
      <c r="G871" s="5"/>
      <c r="H871" s="18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6"/>
      <c r="AD871" s="6"/>
      <c r="AE871" s="6"/>
      <c r="AF871" s="6"/>
    </row>
    <row r="872" spans="1:32" x14ac:dyDescent="0.25">
      <c r="A872" s="1"/>
      <c r="B872" s="5"/>
      <c r="C872" s="5"/>
      <c r="D872" s="5"/>
      <c r="E872" s="5"/>
      <c r="F872" s="19"/>
      <c r="G872" s="5"/>
      <c r="H872" s="18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6"/>
      <c r="AD872" s="6"/>
      <c r="AE872" s="6"/>
      <c r="AF872" s="6"/>
    </row>
    <row r="873" spans="1:32" x14ac:dyDescent="0.25">
      <c r="A873" s="1"/>
      <c r="B873" s="5"/>
      <c r="C873" s="5"/>
      <c r="D873" s="5"/>
      <c r="E873" s="5"/>
      <c r="F873" s="19"/>
      <c r="G873" s="5"/>
      <c r="H873" s="18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6"/>
      <c r="AD873" s="6"/>
      <c r="AE873" s="6"/>
      <c r="AF873" s="6"/>
    </row>
    <row r="874" spans="1:32" x14ac:dyDescent="0.25">
      <c r="A874" s="1"/>
      <c r="B874" s="5"/>
      <c r="C874" s="5"/>
      <c r="D874" s="5"/>
      <c r="E874" s="5"/>
      <c r="F874" s="19"/>
      <c r="G874" s="5"/>
      <c r="H874" s="18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6"/>
      <c r="AD874" s="6"/>
      <c r="AE874" s="6"/>
      <c r="AF874" s="6"/>
    </row>
    <row r="875" spans="1:32" x14ac:dyDescent="0.25">
      <c r="A875" s="1"/>
      <c r="B875" s="5"/>
      <c r="C875" s="5"/>
      <c r="D875" s="5"/>
      <c r="E875" s="5"/>
      <c r="F875" s="19"/>
      <c r="G875" s="5"/>
      <c r="H875" s="18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6"/>
      <c r="AD875" s="6"/>
      <c r="AE875" s="6"/>
      <c r="AF875" s="6"/>
    </row>
    <row r="876" spans="1:32" x14ac:dyDescent="0.25">
      <c r="A876" s="1"/>
      <c r="B876" s="5"/>
      <c r="C876" s="5"/>
      <c r="D876" s="5"/>
      <c r="E876" s="5"/>
      <c r="F876" s="19"/>
      <c r="G876" s="5"/>
      <c r="H876" s="18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6"/>
      <c r="AD876" s="6"/>
      <c r="AE876" s="6"/>
      <c r="AF876" s="6"/>
    </row>
    <row r="877" spans="1:32" x14ac:dyDescent="0.25">
      <c r="A877" s="1"/>
      <c r="B877" s="5"/>
      <c r="C877" s="5"/>
      <c r="D877" s="5"/>
      <c r="E877" s="5"/>
      <c r="F877" s="19"/>
      <c r="G877" s="5"/>
      <c r="H877" s="18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6"/>
      <c r="AD877" s="6"/>
      <c r="AE877" s="6"/>
      <c r="AF877" s="6"/>
    </row>
    <row r="878" spans="1:32" x14ac:dyDescent="0.25">
      <c r="A878" s="1"/>
      <c r="B878" s="5"/>
      <c r="C878" s="5"/>
      <c r="D878" s="5"/>
      <c r="E878" s="5"/>
      <c r="F878" s="19"/>
      <c r="G878" s="5"/>
      <c r="H878" s="18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6"/>
      <c r="AD878" s="6"/>
      <c r="AE878" s="6"/>
      <c r="AF878" s="6"/>
    </row>
    <row r="879" spans="1:32" x14ac:dyDescent="0.25">
      <c r="A879" s="1"/>
      <c r="B879" s="5"/>
      <c r="C879" s="5"/>
      <c r="D879" s="5"/>
      <c r="E879" s="5"/>
      <c r="F879" s="19"/>
      <c r="G879" s="5"/>
      <c r="H879" s="18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6"/>
      <c r="AD879" s="6"/>
      <c r="AE879" s="6"/>
      <c r="AF879" s="6"/>
    </row>
    <row r="880" spans="1:32" x14ac:dyDescent="0.25">
      <c r="A880" s="1"/>
      <c r="B880" s="5"/>
      <c r="C880" s="5"/>
      <c r="D880" s="5"/>
      <c r="E880" s="5"/>
      <c r="F880" s="19"/>
      <c r="G880" s="5"/>
      <c r="H880" s="18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6"/>
      <c r="AD880" s="6"/>
      <c r="AE880" s="6"/>
      <c r="AF880" s="6"/>
    </row>
    <row r="881" spans="1:32" x14ac:dyDescent="0.25">
      <c r="A881" s="1"/>
      <c r="B881" s="5"/>
      <c r="C881" s="5"/>
      <c r="D881" s="5"/>
      <c r="E881" s="5"/>
      <c r="F881" s="19"/>
      <c r="G881" s="5"/>
      <c r="H881" s="18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6"/>
      <c r="AD881" s="6"/>
      <c r="AE881" s="6"/>
      <c r="AF881" s="6"/>
    </row>
    <row r="882" spans="1:32" x14ac:dyDescent="0.25">
      <c r="A882" s="1"/>
      <c r="B882" s="5"/>
      <c r="C882" s="5"/>
      <c r="D882" s="5"/>
      <c r="E882" s="5"/>
      <c r="F882" s="19"/>
      <c r="G882" s="5"/>
      <c r="H882" s="18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6"/>
      <c r="AD882" s="6"/>
      <c r="AE882" s="6"/>
      <c r="AF882" s="6"/>
    </row>
    <row r="883" spans="1:32" x14ac:dyDescent="0.25">
      <c r="A883" s="1"/>
      <c r="B883" s="5"/>
      <c r="C883" s="5"/>
      <c r="D883" s="5"/>
      <c r="E883" s="5"/>
      <c r="F883" s="19"/>
      <c r="G883" s="5"/>
      <c r="H883" s="18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6"/>
      <c r="AD883" s="6"/>
      <c r="AE883" s="6"/>
      <c r="AF883" s="6"/>
    </row>
    <row r="884" spans="1:32" x14ac:dyDescent="0.25">
      <c r="A884" s="1"/>
      <c r="B884" s="5"/>
      <c r="C884" s="5"/>
      <c r="D884" s="5"/>
      <c r="E884" s="5"/>
      <c r="F884" s="19"/>
      <c r="G884" s="5"/>
      <c r="H884" s="18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6"/>
      <c r="AD884" s="6"/>
      <c r="AE884" s="6"/>
      <c r="AF884" s="6"/>
    </row>
    <row r="885" spans="1:32" x14ac:dyDescent="0.25">
      <c r="A885" s="1"/>
      <c r="B885" s="5"/>
      <c r="C885" s="5"/>
      <c r="D885" s="5"/>
      <c r="E885" s="5"/>
      <c r="F885" s="19"/>
      <c r="G885" s="5"/>
      <c r="H885" s="18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6"/>
      <c r="AD885" s="6"/>
      <c r="AE885" s="6"/>
      <c r="AF885" s="6"/>
    </row>
    <row r="886" spans="1:32" x14ac:dyDescent="0.25">
      <c r="A886" s="1"/>
      <c r="B886" s="5"/>
      <c r="C886" s="5"/>
      <c r="D886" s="5"/>
      <c r="E886" s="5"/>
      <c r="F886" s="19"/>
      <c r="G886" s="5"/>
      <c r="H886" s="18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6"/>
      <c r="AD886" s="6"/>
      <c r="AE886" s="6"/>
      <c r="AF886" s="6"/>
    </row>
    <row r="887" spans="1:32" x14ac:dyDescent="0.25">
      <c r="A887" s="1"/>
      <c r="B887" s="5"/>
      <c r="C887" s="5"/>
      <c r="D887" s="5"/>
      <c r="E887" s="5"/>
      <c r="F887" s="19"/>
      <c r="G887" s="5"/>
      <c r="H887" s="18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6"/>
      <c r="AD887" s="6"/>
      <c r="AE887" s="6"/>
      <c r="AF887" s="6"/>
    </row>
    <row r="888" spans="1:32" x14ac:dyDescent="0.25">
      <c r="A888" s="1"/>
      <c r="B888" s="5"/>
      <c r="C888" s="5"/>
      <c r="D888" s="5"/>
      <c r="E888" s="5"/>
      <c r="F888" s="19"/>
      <c r="G888" s="5"/>
      <c r="H888" s="18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6"/>
      <c r="AD888" s="6"/>
      <c r="AE888" s="6"/>
      <c r="AF888" s="6"/>
    </row>
    <row r="889" spans="1:32" x14ac:dyDescent="0.25">
      <c r="A889" s="1"/>
      <c r="B889" s="5"/>
      <c r="C889" s="5"/>
      <c r="D889" s="5"/>
      <c r="E889" s="5"/>
      <c r="F889" s="19"/>
      <c r="G889" s="5"/>
      <c r="H889" s="18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6"/>
      <c r="AD889" s="6"/>
      <c r="AE889" s="6"/>
      <c r="AF889" s="6"/>
    </row>
    <row r="890" spans="1:32" x14ac:dyDescent="0.25">
      <c r="A890" s="1"/>
      <c r="B890" s="5"/>
      <c r="C890" s="5"/>
      <c r="D890" s="5"/>
      <c r="E890" s="5"/>
      <c r="F890" s="19"/>
      <c r="G890" s="5"/>
      <c r="H890" s="18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6"/>
      <c r="AD890" s="6"/>
      <c r="AE890" s="6"/>
      <c r="AF890" s="6"/>
    </row>
    <row r="891" spans="1:32" x14ac:dyDescent="0.25">
      <c r="A891" s="1"/>
      <c r="B891" s="5"/>
      <c r="C891" s="5"/>
      <c r="D891" s="5"/>
      <c r="E891" s="5"/>
      <c r="F891" s="19"/>
      <c r="G891" s="5"/>
      <c r="H891" s="18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6"/>
      <c r="AD891" s="6"/>
      <c r="AE891" s="6"/>
      <c r="AF891" s="6"/>
    </row>
    <row r="892" spans="1:32" x14ac:dyDescent="0.25">
      <c r="A892" s="1"/>
      <c r="B892" s="5"/>
      <c r="C892" s="5"/>
      <c r="D892" s="5"/>
      <c r="E892" s="5"/>
      <c r="F892" s="19"/>
      <c r="G892" s="5"/>
      <c r="H892" s="18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6"/>
      <c r="AD892" s="6"/>
      <c r="AE892" s="6"/>
      <c r="AF892" s="6"/>
    </row>
    <row r="893" spans="1:32" x14ac:dyDescent="0.25">
      <c r="A893" s="1"/>
      <c r="B893" s="5"/>
      <c r="C893" s="5"/>
      <c r="D893" s="5"/>
      <c r="E893" s="5"/>
      <c r="F893" s="19"/>
      <c r="G893" s="5"/>
      <c r="H893" s="18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6"/>
      <c r="AD893" s="6"/>
      <c r="AE893" s="6"/>
      <c r="AF893" s="6"/>
    </row>
    <row r="894" spans="1:32" x14ac:dyDescent="0.25">
      <c r="A894" s="1"/>
      <c r="B894" s="5"/>
      <c r="C894" s="5"/>
      <c r="D894" s="5"/>
      <c r="E894" s="5"/>
      <c r="F894" s="19"/>
      <c r="G894" s="5"/>
      <c r="H894" s="18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6"/>
      <c r="AD894" s="6"/>
      <c r="AE894" s="6"/>
      <c r="AF894" s="6"/>
    </row>
    <row r="895" spans="1:32" x14ac:dyDescent="0.25">
      <c r="A895" s="1"/>
      <c r="B895" s="5"/>
      <c r="C895" s="5"/>
      <c r="D895" s="5"/>
      <c r="E895" s="5"/>
      <c r="F895" s="19"/>
      <c r="G895" s="5"/>
      <c r="H895" s="18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6"/>
      <c r="AD895" s="6"/>
      <c r="AE895" s="6"/>
      <c r="AF895" s="6"/>
    </row>
    <row r="896" spans="1:32" x14ac:dyDescent="0.25">
      <c r="A896" s="1"/>
      <c r="B896" s="5"/>
      <c r="C896" s="5"/>
      <c r="D896" s="5"/>
      <c r="E896" s="5"/>
      <c r="F896" s="19"/>
      <c r="G896" s="5"/>
      <c r="H896" s="18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6"/>
      <c r="AD896" s="6"/>
      <c r="AE896" s="6"/>
      <c r="AF896" s="6"/>
    </row>
    <row r="897" spans="1:32" x14ac:dyDescent="0.25">
      <c r="A897" s="1"/>
      <c r="B897" s="5"/>
      <c r="C897" s="5"/>
      <c r="D897" s="5"/>
      <c r="E897" s="5"/>
      <c r="F897" s="19"/>
      <c r="G897" s="5"/>
      <c r="H897" s="18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6"/>
      <c r="AD897" s="6"/>
      <c r="AE897" s="6"/>
      <c r="AF897" s="6"/>
    </row>
    <row r="898" spans="1:32" x14ac:dyDescent="0.25">
      <c r="A898" s="1"/>
      <c r="B898" s="5"/>
      <c r="C898" s="5"/>
      <c r="D898" s="5"/>
      <c r="E898" s="5"/>
      <c r="F898" s="19"/>
      <c r="G898" s="5"/>
      <c r="H898" s="18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6"/>
      <c r="AD898" s="6"/>
      <c r="AE898" s="6"/>
      <c r="AF898" s="6"/>
    </row>
    <row r="899" spans="1:32" x14ac:dyDescent="0.25">
      <c r="A899" s="1"/>
      <c r="B899" s="5"/>
      <c r="C899" s="5"/>
      <c r="D899" s="5"/>
      <c r="E899" s="5"/>
      <c r="F899" s="19"/>
      <c r="G899" s="5"/>
      <c r="H899" s="18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6"/>
      <c r="AD899" s="6"/>
      <c r="AE899" s="6"/>
      <c r="AF899" s="6"/>
    </row>
    <row r="900" spans="1:32" x14ac:dyDescent="0.25">
      <c r="A900" s="1"/>
      <c r="B900" s="5"/>
      <c r="C900" s="5"/>
      <c r="D900" s="5"/>
      <c r="E900" s="5"/>
      <c r="F900" s="19"/>
      <c r="G900" s="5"/>
      <c r="H900" s="18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6"/>
      <c r="AD900" s="6"/>
      <c r="AE900" s="6"/>
      <c r="AF900" s="6"/>
    </row>
    <row r="901" spans="1:32" x14ac:dyDescent="0.25">
      <c r="A901" s="1"/>
      <c r="B901" s="5"/>
      <c r="C901" s="5"/>
      <c r="D901" s="5"/>
      <c r="E901" s="5"/>
      <c r="F901" s="19"/>
      <c r="G901" s="5"/>
      <c r="H901" s="18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6"/>
      <c r="AD901" s="6"/>
      <c r="AE901" s="6"/>
      <c r="AF901" s="6"/>
    </row>
    <row r="902" spans="1:32" x14ac:dyDescent="0.25">
      <c r="A902" s="1"/>
      <c r="B902" s="5"/>
      <c r="C902" s="5"/>
      <c r="D902" s="5"/>
      <c r="E902" s="5"/>
      <c r="F902" s="19"/>
      <c r="G902" s="5"/>
      <c r="H902" s="18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6"/>
      <c r="AD902" s="6"/>
      <c r="AE902" s="6"/>
      <c r="AF902" s="6"/>
    </row>
    <row r="903" spans="1:32" x14ac:dyDescent="0.25">
      <c r="A903" s="1"/>
      <c r="B903" s="5"/>
      <c r="C903" s="5"/>
      <c r="D903" s="5"/>
      <c r="E903" s="5"/>
      <c r="F903" s="19"/>
      <c r="G903" s="5"/>
      <c r="H903" s="18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6"/>
      <c r="AD903" s="6"/>
      <c r="AE903" s="6"/>
      <c r="AF903" s="6"/>
    </row>
    <row r="904" spans="1:32" x14ac:dyDescent="0.25">
      <c r="A904" s="1"/>
      <c r="B904" s="5"/>
      <c r="C904" s="5"/>
      <c r="D904" s="5"/>
      <c r="E904" s="5"/>
      <c r="F904" s="19"/>
      <c r="G904" s="5"/>
      <c r="H904" s="18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6"/>
      <c r="AD904" s="6"/>
      <c r="AE904" s="6"/>
      <c r="AF904" s="6"/>
    </row>
    <row r="905" spans="1:32" x14ac:dyDescent="0.25">
      <c r="A905" s="1"/>
      <c r="B905" s="5"/>
      <c r="C905" s="5"/>
      <c r="D905" s="5"/>
      <c r="E905" s="5"/>
      <c r="F905" s="19"/>
      <c r="G905" s="5"/>
      <c r="H905" s="18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6"/>
      <c r="AD905" s="6"/>
      <c r="AE905" s="6"/>
      <c r="AF905" s="6"/>
    </row>
    <row r="906" spans="1:32" x14ac:dyDescent="0.25">
      <c r="A906" s="1"/>
      <c r="B906" s="5"/>
      <c r="C906" s="5"/>
      <c r="D906" s="5"/>
      <c r="E906" s="5"/>
      <c r="F906" s="19"/>
      <c r="G906" s="5"/>
      <c r="H906" s="18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6"/>
      <c r="AD906" s="6"/>
      <c r="AE906" s="6"/>
      <c r="AF906" s="6"/>
    </row>
    <row r="907" spans="1:32" x14ac:dyDescent="0.25">
      <c r="A907" s="1"/>
      <c r="B907" s="5"/>
      <c r="C907" s="5"/>
      <c r="D907" s="5"/>
      <c r="E907" s="5"/>
      <c r="F907" s="19"/>
      <c r="G907" s="5"/>
      <c r="H907" s="18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6"/>
      <c r="AD907" s="6"/>
      <c r="AE907" s="6"/>
      <c r="AF907" s="6"/>
    </row>
    <row r="908" spans="1:32" x14ac:dyDescent="0.25">
      <c r="A908" s="1"/>
      <c r="B908" s="5"/>
      <c r="C908" s="5"/>
      <c r="D908" s="5"/>
      <c r="E908" s="5"/>
      <c r="F908" s="19"/>
      <c r="G908" s="5"/>
      <c r="H908" s="18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6"/>
      <c r="AD908" s="6"/>
      <c r="AE908" s="6"/>
      <c r="AF908" s="6"/>
    </row>
    <row r="909" spans="1:32" x14ac:dyDescent="0.25">
      <c r="A909" s="1"/>
      <c r="B909" s="5"/>
      <c r="C909" s="5"/>
      <c r="D909" s="5"/>
      <c r="E909" s="5"/>
      <c r="F909" s="19"/>
      <c r="G909" s="5"/>
      <c r="H909" s="18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6"/>
      <c r="AD909" s="6"/>
      <c r="AE909" s="6"/>
      <c r="AF909" s="6"/>
    </row>
    <row r="910" spans="1:32" x14ac:dyDescent="0.25">
      <c r="A910" s="1"/>
      <c r="B910" s="5"/>
      <c r="C910" s="5"/>
      <c r="D910" s="5"/>
      <c r="E910" s="5"/>
      <c r="F910" s="19"/>
      <c r="G910" s="5"/>
      <c r="H910" s="18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6"/>
      <c r="AD910" s="6"/>
      <c r="AE910" s="6"/>
      <c r="AF910" s="6"/>
    </row>
    <row r="911" spans="1:32" x14ac:dyDescent="0.25">
      <c r="A911" s="1"/>
      <c r="B911" s="5"/>
      <c r="C911" s="5"/>
      <c r="D911" s="5"/>
      <c r="E911" s="5"/>
      <c r="F911" s="19"/>
      <c r="G911" s="5"/>
      <c r="H911" s="18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6"/>
      <c r="AD911" s="6"/>
      <c r="AE911" s="6"/>
      <c r="AF911" s="6"/>
    </row>
    <row r="912" spans="1:32" x14ac:dyDescent="0.25">
      <c r="A912" s="1"/>
      <c r="B912" s="5"/>
      <c r="C912" s="5"/>
      <c r="D912" s="5"/>
      <c r="E912" s="5"/>
      <c r="F912" s="19"/>
      <c r="G912" s="5"/>
      <c r="H912" s="18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6"/>
      <c r="AD912" s="6"/>
      <c r="AE912" s="6"/>
      <c r="AF912" s="6"/>
    </row>
    <row r="913" spans="1:32" x14ac:dyDescent="0.25">
      <c r="A913" s="1"/>
      <c r="B913" s="5"/>
      <c r="C913" s="5"/>
      <c r="D913" s="5"/>
      <c r="E913" s="5"/>
      <c r="F913" s="19"/>
      <c r="G913" s="5"/>
      <c r="H913" s="18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6"/>
      <c r="AD913" s="6"/>
      <c r="AE913" s="6"/>
      <c r="AF913" s="6"/>
    </row>
    <row r="914" spans="1:32" x14ac:dyDescent="0.25">
      <c r="A914" s="1"/>
      <c r="B914" s="5"/>
      <c r="C914" s="5"/>
      <c r="D914" s="5"/>
      <c r="E914" s="5"/>
      <c r="F914" s="19"/>
      <c r="G914" s="5"/>
      <c r="H914" s="18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6"/>
      <c r="AD914" s="6"/>
      <c r="AE914" s="6"/>
      <c r="AF914" s="6"/>
    </row>
    <row r="915" spans="1:32" x14ac:dyDescent="0.25">
      <c r="A915" s="1"/>
      <c r="B915" s="5"/>
      <c r="C915" s="5"/>
      <c r="D915" s="5"/>
      <c r="E915" s="5"/>
      <c r="F915" s="19"/>
      <c r="G915" s="5"/>
      <c r="H915" s="18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6"/>
      <c r="AD915" s="6"/>
      <c r="AE915" s="6"/>
      <c r="AF915" s="6"/>
    </row>
    <row r="916" spans="1:32" x14ac:dyDescent="0.25">
      <c r="A916" s="1"/>
      <c r="B916" s="5"/>
      <c r="C916" s="5"/>
      <c r="D916" s="5"/>
      <c r="E916" s="5"/>
      <c r="F916" s="19"/>
      <c r="G916" s="5"/>
      <c r="H916" s="18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6"/>
      <c r="AD916" s="6"/>
      <c r="AE916" s="6"/>
      <c r="AF916" s="6"/>
    </row>
    <row r="917" spans="1:32" x14ac:dyDescent="0.25">
      <c r="A917" s="1"/>
      <c r="B917" s="5"/>
      <c r="C917" s="5"/>
      <c r="D917" s="5"/>
      <c r="E917" s="5"/>
      <c r="F917" s="19"/>
      <c r="G917" s="5"/>
      <c r="H917" s="18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6"/>
      <c r="AD917" s="6"/>
      <c r="AE917" s="6"/>
      <c r="AF917" s="6"/>
    </row>
    <row r="918" spans="1:32" x14ac:dyDescent="0.25">
      <c r="A918" s="1"/>
      <c r="B918" s="5"/>
      <c r="C918" s="5"/>
      <c r="D918" s="5"/>
      <c r="E918" s="5"/>
      <c r="F918" s="19"/>
      <c r="G918" s="5"/>
      <c r="H918" s="18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6"/>
      <c r="AD918" s="6"/>
      <c r="AE918" s="6"/>
      <c r="AF918" s="6"/>
    </row>
    <row r="919" spans="1:32" x14ac:dyDescent="0.25">
      <c r="A919" s="1"/>
      <c r="B919" s="5"/>
      <c r="C919" s="5"/>
      <c r="D919" s="5"/>
      <c r="E919" s="5"/>
      <c r="F919" s="19"/>
      <c r="G919" s="5"/>
      <c r="H919" s="18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6"/>
      <c r="AD919" s="6"/>
      <c r="AE919" s="6"/>
      <c r="AF919" s="6"/>
    </row>
    <row r="920" spans="1:32" x14ac:dyDescent="0.25">
      <c r="A920" s="1"/>
      <c r="B920" s="5"/>
      <c r="C920" s="5"/>
      <c r="D920" s="5"/>
      <c r="E920" s="5"/>
      <c r="F920" s="19"/>
      <c r="G920" s="5"/>
      <c r="H920" s="18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6"/>
      <c r="AD920" s="6"/>
      <c r="AE920" s="6"/>
      <c r="AF920" s="6"/>
    </row>
    <row r="921" spans="1:32" x14ac:dyDescent="0.25">
      <c r="A921" s="1"/>
      <c r="B921" s="5"/>
      <c r="C921" s="5"/>
      <c r="D921" s="5"/>
      <c r="E921" s="5"/>
      <c r="F921" s="19"/>
      <c r="G921" s="5"/>
      <c r="H921" s="18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6"/>
      <c r="AD921" s="6"/>
      <c r="AE921" s="6"/>
      <c r="AF921" s="6"/>
    </row>
    <row r="922" spans="1:32" x14ac:dyDescent="0.25">
      <c r="A922" s="1"/>
      <c r="B922" s="5"/>
      <c r="C922" s="5"/>
      <c r="D922" s="5"/>
      <c r="E922" s="5"/>
      <c r="F922" s="19"/>
      <c r="G922" s="5"/>
      <c r="H922" s="18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6"/>
      <c r="AD922" s="6"/>
      <c r="AE922" s="6"/>
      <c r="AF922" s="6"/>
    </row>
    <row r="923" spans="1:32" x14ac:dyDescent="0.25">
      <c r="A923" s="1"/>
      <c r="B923" s="5"/>
      <c r="C923" s="5"/>
      <c r="D923" s="5"/>
      <c r="E923" s="5"/>
      <c r="F923" s="19"/>
      <c r="G923" s="5"/>
      <c r="H923" s="18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6"/>
      <c r="AD923" s="6"/>
      <c r="AE923" s="6"/>
      <c r="AF923" s="6"/>
    </row>
    <row r="924" spans="1:32" x14ac:dyDescent="0.25">
      <c r="A924" s="1"/>
      <c r="B924" s="5"/>
      <c r="C924" s="5"/>
      <c r="D924" s="5"/>
      <c r="E924" s="5"/>
      <c r="F924" s="19"/>
      <c r="G924" s="5"/>
      <c r="H924" s="18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6"/>
      <c r="AD924" s="6"/>
      <c r="AE924" s="6"/>
      <c r="AF924" s="6"/>
    </row>
    <row r="925" spans="1:32" x14ac:dyDescent="0.25">
      <c r="A925" s="1"/>
      <c r="B925" s="5"/>
      <c r="C925" s="5"/>
      <c r="D925" s="5"/>
      <c r="E925" s="5"/>
      <c r="F925" s="19"/>
      <c r="G925" s="5"/>
      <c r="H925" s="18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6"/>
      <c r="AD925" s="6"/>
      <c r="AE925" s="6"/>
      <c r="AF925" s="6"/>
    </row>
    <row r="926" spans="1:32" x14ac:dyDescent="0.25">
      <c r="A926" s="1"/>
      <c r="B926" s="5"/>
      <c r="C926" s="5"/>
      <c r="D926" s="5"/>
      <c r="E926" s="5"/>
      <c r="F926" s="19"/>
      <c r="G926" s="5"/>
      <c r="H926" s="18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6"/>
      <c r="AD926" s="6"/>
      <c r="AE926" s="6"/>
      <c r="AF926" s="6"/>
    </row>
    <row r="927" spans="1:32" x14ac:dyDescent="0.25">
      <c r="A927" s="1"/>
      <c r="B927" s="5"/>
      <c r="C927" s="5"/>
      <c r="D927" s="5"/>
      <c r="E927" s="5"/>
      <c r="F927" s="19"/>
      <c r="G927" s="5"/>
      <c r="H927" s="18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6"/>
      <c r="AD927" s="6"/>
      <c r="AE927" s="6"/>
      <c r="AF927" s="6"/>
    </row>
    <row r="928" spans="1:32" x14ac:dyDescent="0.25">
      <c r="A928" s="1"/>
      <c r="B928" s="5"/>
      <c r="C928" s="5"/>
      <c r="D928" s="5"/>
      <c r="E928" s="5"/>
      <c r="F928" s="19"/>
      <c r="G928" s="5"/>
      <c r="H928" s="18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6"/>
      <c r="AD928" s="6"/>
      <c r="AE928" s="6"/>
      <c r="AF928" s="6"/>
    </row>
    <row r="929" spans="1:32" x14ac:dyDescent="0.25">
      <c r="A929" s="1"/>
      <c r="B929" s="5"/>
      <c r="C929" s="5"/>
      <c r="D929" s="5"/>
      <c r="E929" s="5"/>
      <c r="F929" s="19"/>
      <c r="G929" s="5"/>
      <c r="H929" s="18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6"/>
      <c r="AD929" s="6"/>
      <c r="AE929" s="6"/>
      <c r="AF929" s="6"/>
    </row>
    <row r="930" spans="1:32" x14ac:dyDescent="0.25">
      <c r="A930" s="1"/>
      <c r="B930" s="5"/>
      <c r="C930" s="5"/>
      <c r="D930" s="5"/>
      <c r="E930" s="5"/>
      <c r="F930" s="19"/>
      <c r="G930" s="5"/>
      <c r="H930" s="18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6"/>
      <c r="AD930" s="6"/>
      <c r="AE930" s="6"/>
      <c r="AF930" s="6"/>
    </row>
    <row r="931" spans="1:32" x14ac:dyDescent="0.25">
      <c r="A931" s="1"/>
      <c r="B931" s="5"/>
      <c r="C931" s="5"/>
      <c r="D931" s="5"/>
      <c r="E931" s="5"/>
      <c r="F931" s="19"/>
      <c r="G931" s="5"/>
      <c r="H931" s="18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6"/>
      <c r="AD931" s="6"/>
      <c r="AE931" s="6"/>
      <c r="AF931" s="6"/>
    </row>
    <row r="932" spans="1:32" x14ac:dyDescent="0.25">
      <c r="A932" s="1"/>
      <c r="B932" s="5"/>
      <c r="C932" s="5"/>
      <c r="D932" s="5"/>
      <c r="E932" s="5"/>
      <c r="F932" s="19"/>
      <c r="G932" s="5"/>
      <c r="H932" s="18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6"/>
      <c r="AD932" s="6"/>
      <c r="AE932" s="6"/>
      <c r="AF932" s="6"/>
    </row>
    <row r="933" spans="1:32" x14ac:dyDescent="0.25">
      <c r="A933" s="1"/>
      <c r="B933" s="5"/>
      <c r="C933" s="5"/>
      <c r="D933" s="5"/>
      <c r="E933" s="5"/>
      <c r="F933" s="19"/>
      <c r="G933" s="5"/>
      <c r="H933" s="18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6"/>
      <c r="AD933" s="6"/>
      <c r="AE933" s="6"/>
      <c r="AF933" s="6"/>
    </row>
    <row r="934" spans="1:32" x14ac:dyDescent="0.25">
      <c r="A934" s="1"/>
      <c r="B934" s="5"/>
      <c r="C934" s="5"/>
      <c r="D934" s="5"/>
      <c r="E934" s="5"/>
      <c r="F934" s="19"/>
      <c r="G934" s="5"/>
      <c r="H934" s="18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6"/>
      <c r="AD934" s="6"/>
      <c r="AE934" s="6"/>
      <c r="AF934" s="6"/>
    </row>
    <row r="935" spans="1:32" x14ac:dyDescent="0.25">
      <c r="A935" s="1"/>
      <c r="B935" s="5"/>
      <c r="C935" s="5"/>
      <c r="D935" s="5"/>
      <c r="E935" s="5"/>
      <c r="F935" s="19"/>
      <c r="G935" s="5"/>
      <c r="H935" s="18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6"/>
      <c r="AD935" s="6"/>
      <c r="AE935" s="6"/>
      <c r="AF935" s="6"/>
    </row>
    <row r="936" spans="1:32" x14ac:dyDescent="0.25">
      <c r="A936" s="1"/>
      <c r="B936" s="5"/>
      <c r="C936" s="5"/>
      <c r="D936" s="5"/>
      <c r="E936" s="5"/>
      <c r="F936" s="19"/>
      <c r="G936" s="5"/>
      <c r="H936" s="18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6"/>
      <c r="AD936" s="6"/>
      <c r="AE936" s="6"/>
      <c r="AF936" s="6"/>
    </row>
    <row r="937" spans="1:32" x14ac:dyDescent="0.25">
      <c r="A937" s="1"/>
      <c r="B937" s="5"/>
      <c r="C937" s="5"/>
      <c r="D937" s="5"/>
      <c r="E937" s="5"/>
      <c r="F937" s="19"/>
      <c r="G937" s="5"/>
      <c r="H937" s="18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6"/>
      <c r="AD937" s="6"/>
      <c r="AE937" s="6"/>
      <c r="AF937" s="6"/>
    </row>
    <row r="938" spans="1:32" x14ac:dyDescent="0.25">
      <c r="A938" s="1"/>
      <c r="B938" s="5"/>
      <c r="C938" s="5"/>
      <c r="D938" s="5"/>
      <c r="E938" s="5"/>
      <c r="F938" s="19"/>
      <c r="G938" s="5"/>
      <c r="H938" s="18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6"/>
      <c r="AD938" s="6"/>
      <c r="AE938" s="6"/>
      <c r="AF938" s="6"/>
    </row>
    <row r="939" spans="1:32" x14ac:dyDescent="0.25">
      <c r="A939" s="1"/>
      <c r="B939" s="5"/>
      <c r="C939" s="5"/>
      <c r="D939" s="5"/>
      <c r="E939" s="5"/>
      <c r="F939" s="19"/>
      <c r="G939" s="5"/>
      <c r="H939" s="18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6"/>
      <c r="AD939" s="6"/>
      <c r="AE939" s="6"/>
      <c r="AF939" s="6"/>
    </row>
    <row r="940" spans="1:32" x14ac:dyDescent="0.25">
      <c r="A940" s="1"/>
      <c r="B940" s="5"/>
      <c r="C940" s="5"/>
      <c r="D940" s="5"/>
      <c r="E940" s="5"/>
      <c r="F940" s="19"/>
      <c r="G940" s="5"/>
      <c r="H940" s="18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6"/>
      <c r="AD940" s="6"/>
      <c r="AE940" s="6"/>
      <c r="AF940" s="6"/>
    </row>
    <row r="941" spans="1:32" x14ac:dyDescent="0.25">
      <c r="A941" s="1"/>
      <c r="B941" s="5"/>
      <c r="C941" s="5"/>
      <c r="D941" s="5"/>
      <c r="E941" s="5"/>
      <c r="F941" s="19"/>
      <c r="G941" s="5"/>
      <c r="H941" s="18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6"/>
      <c r="AD941" s="6"/>
      <c r="AE941" s="6"/>
      <c r="AF941" s="6"/>
    </row>
    <row r="942" spans="1:32" x14ac:dyDescent="0.25">
      <c r="A942" s="1"/>
      <c r="B942" s="5"/>
      <c r="C942" s="5"/>
      <c r="D942" s="5"/>
      <c r="E942" s="5"/>
      <c r="F942" s="19"/>
      <c r="G942" s="5"/>
      <c r="H942" s="18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6"/>
      <c r="AD942" s="6"/>
      <c r="AE942" s="6"/>
      <c r="AF942" s="6"/>
    </row>
    <row r="943" spans="1:32" x14ac:dyDescent="0.25">
      <c r="A943" s="1"/>
      <c r="B943" s="5"/>
      <c r="C943" s="5"/>
      <c r="D943" s="5"/>
      <c r="E943" s="5"/>
      <c r="F943" s="19"/>
      <c r="G943" s="5"/>
      <c r="H943" s="18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6"/>
      <c r="AD943" s="6"/>
      <c r="AE943" s="6"/>
      <c r="AF943" s="6"/>
    </row>
    <row r="944" spans="1:32" x14ac:dyDescent="0.25">
      <c r="A944" s="1"/>
      <c r="B944" s="5"/>
      <c r="C944" s="5"/>
      <c r="D944" s="5"/>
      <c r="E944" s="5"/>
      <c r="F944" s="19"/>
      <c r="G944" s="5"/>
      <c r="H944" s="18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6"/>
      <c r="AD944" s="6"/>
      <c r="AE944" s="6"/>
      <c r="AF944" s="6"/>
    </row>
    <row r="945" spans="1:32" x14ac:dyDescent="0.25">
      <c r="A945" s="1"/>
      <c r="B945" s="5"/>
      <c r="C945" s="5"/>
      <c r="D945" s="5"/>
      <c r="E945" s="5"/>
      <c r="F945" s="19"/>
      <c r="G945" s="5"/>
      <c r="H945" s="18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6"/>
      <c r="AD945" s="6"/>
      <c r="AE945" s="6"/>
      <c r="AF945" s="6"/>
    </row>
    <row r="946" spans="1:32" x14ac:dyDescent="0.25">
      <c r="A946" s="1"/>
      <c r="B946" s="5"/>
      <c r="C946" s="5"/>
      <c r="D946" s="5"/>
      <c r="E946" s="5"/>
      <c r="F946" s="19"/>
      <c r="G946" s="5"/>
      <c r="H946" s="18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6"/>
      <c r="AD946" s="6"/>
      <c r="AE946" s="6"/>
      <c r="AF946" s="6"/>
    </row>
    <row r="947" spans="1:32" x14ac:dyDescent="0.25">
      <c r="A947" s="1"/>
      <c r="B947" s="5"/>
      <c r="C947" s="5"/>
      <c r="D947" s="5"/>
      <c r="E947" s="5"/>
      <c r="F947" s="19"/>
      <c r="G947" s="5"/>
      <c r="H947" s="18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6"/>
      <c r="AD947" s="6"/>
      <c r="AE947" s="6"/>
      <c r="AF947" s="6"/>
    </row>
    <row r="948" spans="1:32" x14ac:dyDescent="0.25">
      <c r="A948" s="1"/>
      <c r="B948" s="5"/>
      <c r="C948" s="5"/>
      <c r="D948" s="5"/>
      <c r="E948" s="5"/>
      <c r="F948" s="19"/>
      <c r="G948" s="5"/>
      <c r="H948" s="18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6"/>
      <c r="AD948" s="6"/>
      <c r="AE948" s="6"/>
      <c r="AF948" s="6"/>
    </row>
    <row r="949" spans="1:32" x14ac:dyDescent="0.25">
      <c r="A949" s="1"/>
      <c r="B949" s="5"/>
      <c r="C949" s="5"/>
      <c r="D949" s="5"/>
      <c r="E949" s="5"/>
      <c r="F949" s="19"/>
      <c r="G949" s="5"/>
      <c r="H949" s="18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6"/>
      <c r="AD949" s="6"/>
      <c r="AE949" s="6"/>
      <c r="AF949" s="6"/>
    </row>
    <row r="950" spans="1:32" x14ac:dyDescent="0.25">
      <c r="A950" s="1"/>
      <c r="B950" s="5"/>
      <c r="C950" s="5"/>
      <c r="D950" s="5"/>
      <c r="E950" s="5"/>
      <c r="F950" s="19"/>
      <c r="G950" s="5"/>
      <c r="H950" s="18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6"/>
      <c r="AD950" s="6"/>
      <c r="AE950" s="6"/>
      <c r="AF950" s="6"/>
    </row>
    <row r="951" spans="1:32" x14ac:dyDescent="0.25">
      <c r="A951" s="1"/>
      <c r="B951" s="5"/>
      <c r="C951" s="5"/>
      <c r="D951" s="5"/>
      <c r="E951" s="5"/>
      <c r="F951" s="19"/>
      <c r="G951" s="5"/>
      <c r="H951" s="18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6"/>
      <c r="AD951" s="6"/>
      <c r="AE951" s="6"/>
      <c r="AF951" s="6"/>
    </row>
    <row r="952" spans="1:32" x14ac:dyDescent="0.25">
      <c r="A952" s="1"/>
      <c r="B952" s="5"/>
      <c r="C952" s="5"/>
      <c r="D952" s="5"/>
      <c r="E952" s="5"/>
      <c r="F952" s="19"/>
      <c r="G952" s="5"/>
      <c r="H952" s="18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6"/>
      <c r="AD952" s="6"/>
      <c r="AE952" s="6"/>
      <c r="AF952" s="6"/>
    </row>
    <row r="953" spans="1:32" x14ac:dyDescent="0.25">
      <c r="A953" s="1"/>
      <c r="B953" s="5"/>
      <c r="C953" s="5"/>
      <c r="D953" s="5"/>
      <c r="E953" s="5"/>
      <c r="F953" s="19"/>
      <c r="G953" s="5"/>
      <c r="H953" s="18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6"/>
      <c r="AD953" s="6"/>
      <c r="AE953" s="6"/>
      <c r="AF953" s="6"/>
    </row>
    <row r="954" spans="1:32" x14ac:dyDescent="0.25">
      <c r="A954" s="1"/>
      <c r="B954" s="5"/>
      <c r="C954" s="5"/>
      <c r="D954" s="5"/>
      <c r="E954" s="5"/>
      <c r="F954" s="19"/>
      <c r="G954" s="5"/>
      <c r="H954" s="18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6"/>
      <c r="AD954" s="6"/>
      <c r="AE954" s="6"/>
      <c r="AF954" s="6"/>
    </row>
    <row r="955" spans="1:32" x14ac:dyDescent="0.25">
      <c r="A955" s="1"/>
      <c r="B955" s="5"/>
      <c r="C955" s="5"/>
      <c r="D955" s="5"/>
      <c r="E955" s="5"/>
      <c r="F955" s="19"/>
      <c r="G955" s="5"/>
      <c r="H955" s="18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6"/>
      <c r="AD955" s="6"/>
      <c r="AE955" s="6"/>
      <c r="AF955" s="6"/>
    </row>
    <row r="956" spans="1:32" x14ac:dyDescent="0.25">
      <c r="A956" s="1"/>
      <c r="B956" s="5"/>
      <c r="C956" s="5"/>
      <c r="D956" s="5"/>
      <c r="E956" s="5"/>
      <c r="F956" s="19"/>
      <c r="G956" s="5"/>
      <c r="H956" s="18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6"/>
      <c r="AD956" s="6"/>
      <c r="AE956" s="6"/>
      <c r="AF956" s="6"/>
    </row>
    <row r="957" spans="1:32" x14ac:dyDescent="0.25">
      <c r="A957" s="1"/>
      <c r="B957" s="5"/>
      <c r="C957" s="5"/>
      <c r="D957" s="5"/>
      <c r="E957" s="5"/>
      <c r="F957" s="19"/>
      <c r="G957" s="5"/>
      <c r="H957" s="18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6"/>
      <c r="AD957" s="6"/>
      <c r="AE957" s="6"/>
      <c r="AF957" s="6"/>
    </row>
    <row r="958" spans="1:32" x14ac:dyDescent="0.25">
      <c r="A958" s="1"/>
      <c r="B958" s="5"/>
      <c r="C958" s="5"/>
      <c r="D958" s="5"/>
      <c r="E958" s="5"/>
      <c r="F958" s="19"/>
      <c r="G958" s="5"/>
      <c r="H958" s="18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6"/>
      <c r="AD958" s="6"/>
      <c r="AE958" s="6"/>
      <c r="AF958" s="6"/>
    </row>
    <row r="959" spans="1:32" x14ac:dyDescent="0.25">
      <c r="A959" s="1"/>
      <c r="B959" s="5"/>
      <c r="C959" s="5"/>
      <c r="D959" s="5"/>
      <c r="E959" s="5"/>
      <c r="F959" s="19"/>
      <c r="G959" s="5"/>
      <c r="H959" s="18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6"/>
      <c r="AD959" s="6"/>
      <c r="AE959" s="6"/>
      <c r="AF959" s="6"/>
    </row>
    <row r="960" spans="1:32" x14ac:dyDescent="0.25">
      <c r="A960" s="1"/>
      <c r="B960" s="5"/>
      <c r="C960" s="5"/>
      <c r="D960" s="5"/>
      <c r="E960" s="5"/>
      <c r="F960" s="19"/>
      <c r="G960" s="5"/>
      <c r="H960" s="18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6"/>
      <c r="AD960" s="6"/>
      <c r="AE960" s="6"/>
      <c r="AF960" s="6"/>
    </row>
    <row r="961" spans="1:32" x14ac:dyDescent="0.25">
      <c r="A961" s="1"/>
      <c r="B961" s="5"/>
      <c r="C961" s="5"/>
      <c r="D961" s="5"/>
      <c r="E961" s="5"/>
      <c r="F961" s="19"/>
      <c r="G961" s="5"/>
      <c r="H961" s="18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6"/>
      <c r="AD961" s="6"/>
      <c r="AE961" s="6"/>
      <c r="AF961" s="6"/>
    </row>
    <row r="962" spans="1:32" x14ac:dyDescent="0.25">
      <c r="A962" s="1"/>
      <c r="B962" s="5"/>
      <c r="C962" s="5"/>
      <c r="D962" s="5"/>
      <c r="E962" s="5"/>
      <c r="F962" s="19"/>
      <c r="G962" s="5"/>
      <c r="H962" s="18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6"/>
      <c r="AD962" s="6"/>
      <c r="AE962" s="6"/>
      <c r="AF962" s="6"/>
    </row>
    <row r="963" spans="1:32" x14ac:dyDescent="0.25">
      <c r="A963" s="1"/>
      <c r="B963" s="5"/>
      <c r="C963" s="5"/>
      <c r="D963" s="5"/>
      <c r="E963" s="5"/>
      <c r="F963" s="19"/>
      <c r="G963" s="5"/>
      <c r="H963" s="18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6"/>
      <c r="AD963" s="6"/>
      <c r="AE963" s="6"/>
      <c r="AF963" s="6"/>
    </row>
    <row r="964" spans="1:32" x14ac:dyDescent="0.25">
      <c r="A964" s="1"/>
      <c r="B964" s="5"/>
      <c r="C964" s="5"/>
      <c r="D964" s="5"/>
      <c r="E964" s="5"/>
      <c r="F964" s="19"/>
      <c r="G964" s="5"/>
      <c r="H964" s="18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6"/>
      <c r="AD964" s="6"/>
      <c r="AE964" s="6"/>
      <c r="AF964" s="6"/>
    </row>
    <row r="965" spans="1:32" x14ac:dyDescent="0.25">
      <c r="A965" s="1"/>
      <c r="B965" s="5"/>
      <c r="C965" s="5"/>
      <c r="D965" s="5"/>
      <c r="E965" s="5"/>
      <c r="F965" s="19"/>
      <c r="G965" s="5"/>
      <c r="H965" s="18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6"/>
      <c r="AD965" s="6"/>
      <c r="AE965" s="6"/>
      <c r="AF965" s="6"/>
    </row>
    <row r="966" spans="1:32" x14ac:dyDescent="0.25">
      <c r="A966" s="1"/>
      <c r="B966" s="5"/>
      <c r="C966" s="5"/>
      <c r="D966" s="5"/>
      <c r="E966" s="5"/>
      <c r="F966" s="19"/>
      <c r="G966" s="5"/>
      <c r="H966" s="18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6"/>
      <c r="AD966" s="6"/>
      <c r="AE966" s="6"/>
      <c r="AF966" s="6"/>
    </row>
    <row r="967" spans="1:32" x14ac:dyDescent="0.25">
      <c r="A967" s="1"/>
      <c r="B967" s="5"/>
      <c r="C967" s="5"/>
      <c r="D967" s="5"/>
      <c r="E967" s="5"/>
      <c r="F967" s="19"/>
      <c r="G967" s="5"/>
      <c r="H967" s="18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6"/>
      <c r="AD967" s="6"/>
      <c r="AE967" s="6"/>
      <c r="AF967" s="6"/>
    </row>
    <row r="968" spans="1:32" x14ac:dyDescent="0.25">
      <c r="A968" s="1"/>
      <c r="B968" s="5"/>
      <c r="C968" s="5"/>
      <c r="D968" s="5"/>
      <c r="E968" s="5"/>
      <c r="F968" s="19"/>
      <c r="G968" s="5"/>
      <c r="H968" s="18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6"/>
      <c r="AD968" s="6"/>
      <c r="AE968" s="6"/>
      <c r="AF968" s="6"/>
    </row>
    <row r="969" spans="1:32" x14ac:dyDescent="0.25">
      <c r="A969" s="1"/>
      <c r="B969" s="5"/>
      <c r="C969" s="5"/>
      <c r="D969" s="5"/>
      <c r="E969" s="5"/>
      <c r="F969" s="19"/>
      <c r="G969" s="5"/>
      <c r="H969" s="18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6"/>
      <c r="AD969" s="6"/>
      <c r="AE969" s="6"/>
      <c r="AF969" s="6"/>
    </row>
    <row r="970" spans="1:32" x14ac:dyDescent="0.25">
      <c r="A970" s="1"/>
      <c r="B970" s="5"/>
      <c r="C970" s="5"/>
      <c r="D970" s="5"/>
      <c r="E970" s="5"/>
      <c r="F970" s="19"/>
      <c r="G970" s="5"/>
      <c r="H970" s="18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6"/>
      <c r="AD970" s="6"/>
      <c r="AE970" s="6"/>
      <c r="AF970" s="6"/>
    </row>
    <row r="971" spans="1:32" x14ac:dyDescent="0.25">
      <c r="A971" s="1"/>
      <c r="B971" s="5"/>
      <c r="C971" s="5"/>
      <c r="D971" s="5"/>
      <c r="E971" s="5"/>
      <c r="F971" s="19"/>
      <c r="G971" s="5"/>
      <c r="H971" s="18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6"/>
      <c r="AD971" s="6"/>
      <c r="AE971" s="6"/>
      <c r="AF971" s="6"/>
    </row>
    <row r="972" spans="1:32" x14ac:dyDescent="0.25">
      <c r="A972" s="1"/>
      <c r="B972" s="5"/>
      <c r="C972" s="5"/>
      <c r="D972" s="5"/>
      <c r="E972" s="5"/>
      <c r="F972" s="19"/>
      <c r="G972" s="5"/>
      <c r="H972" s="18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6"/>
      <c r="AD972" s="6"/>
      <c r="AE972" s="6"/>
      <c r="AF972" s="6"/>
    </row>
    <row r="973" spans="1:32" x14ac:dyDescent="0.25">
      <c r="A973" s="1"/>
      <c r="B973" s="5"/>
      <c r="C973" s="5"/>
      <c r="D973" s="5"/>
      <c r="E973" s="5"/>
      <c r="F973" s="19"/>
      <c r="G973" s="5"/>
      <c r="H973" s="18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6"/>
      <c r="AD973" s="6"/>
      <c r="AE973" s="6"/>
      <c r="AF973" s="6"/>
    </row>
    <row r="974" spans="1:32" x14ac:dyDescent="0.25">
      <c r="A974" s="1"/>
      <c r="B974" s="5"/>
      <c r="C974" s="5"/>
      <c r="D974" s="5"/>
      <c r="E974" s="5"/>
      <c r="F974" s="19"/>
      <c r="G974" s="5"/>
      <c r="H974" s="18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6"/>
      <c r="AD974" s="6"/>
      <c r="AE974" s="6"/>
      <c r="AF974" s="6"/>
    </row>
    <row r="975" spans="1:32" x14ac:dyDescent="0.25">
      <c r="A975" s="1"/>
      <c r="B975" s="5"/>
      <c r="C975" s="5"/>
      <c r="D975" s="5"/>
      <c r="E975" s="5"/>
      <c r="F975" s="19"/>
      <c r="G975" s="5"/>
      <c r="H975" s="18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6"/>
      <c r="AD975" s="6"/>
      <c r="AE975" s="6"/>
      <c r="AF975" s="6"/>
    </row>
    <row r="976" spans="1:32" x14ac:dyDescent="0.25">
      <c r="A976" s="1"/>
      <c r="B976" s="5"/>
      <c r="C976" s="5"/>
      <c r="D976" s="5"/>
      <c r="E976" s="5"/>
      <c r="F976" s="19"/>
      <c r="G976" s="5"/>
      <c r="H976" s="18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6"/>
      <c r="AD976" s="6"/>
      <c r="AE976" s="6"/>
      <c r="AF976" s="6"/>
    </row>
    <row r="977" spans="1:32" x14ac:dyDescent="0.25">
      <c r="A977" s="1"/>
      <c r="B977" s="5"/>
      <c r="C977" s="5"/>
      <c r="D977" s="5"/>
      <c r="E977" s="5"/>
      <c r="F977" s="19"/>
      <c r="G977" s="5"/>
      <c r="H977" s="18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6"/>
      <c r="AD977" s="6"/>
      <c r="AE977" s="6"/>
      <c r="AF977" s="6"/>
    </row>
    <row r="978" spans="1:32" x14ac:dyDescent="0.25">
      <c r="A978" s="1"/>
      <c r="B978" s="5"/>
      <c r="C978" s="5"/>
      <c r="D978" s="5"/>
      <c r="E978" s="5"/>
      <c r="F978" s="19"/>
      <c r="G978" s="5"/>
      <c r="H978" s="18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6"/>
      <c r="AD978" s="6"/>
      <c r="AE978" s="6"/>
      <c r="AF978" s="6"/>
    </row>
    <row r="979" spans="1:32" x14ac:dyDescent="0.25">
      <c r="A979" s="1"/>
      <c r="B979" s="5"/>
      <c r="C979" s="5"/>
      <c r="D979" s="5"/>
      <c r="E979" s="5"/>
      <c r="F979" s="19"/>
      <c r="G979" s="5"/>
      <c r="H979" s="18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6"/>
      <c r="AD979" s="6"/>
      <c r="AE979" s="6"/>
      <c r="AF979" s="6"/>
    </row>
    <row r="980" spans="1:32" x14ac:dyDescent="0.25">
      <c r="A980" s="1"/>
      <c r="B980" s="5"/>
      <c r="C980" s="5"/>
      <c r="D980" s="5"/>
      <c r="E980" s="5"/>
      <c r="F980" s="19"/>
      <c r="G980" s="5"/>
      <c r="H980" s="18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6"/>
      <c r="AD980" s="6"/>
      <c r="AE980" s="6"/>
      <c r="AF980" s="6"/>
    </row>
    <row r="981" spans="1:32" x14ac:dyDescent="0.25">
      <c r="A981" s="1"/>
      <c r="B981" s="5"/>
      <c r="C981" s="5"/>
      <c r="D981" s="5"/>
      <c r="E981" s="5"/>
      <c r="F981" s="19"/>
      <c r="G981" s="5"/>
      <c r="H981" s="18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6"/>
      <c r="AD981" s="6"/>
      <c r="AE981" s="6"/>
      <c r="AF981" s="6"/>
    </row>
    <row r="982" spans="1:32" x14ac:dyDescent="0.25">
      <c r="A982" s="1"/>
      <c r="B982" s="5"/>
      <c r="C982" s="5"/>
      <c r="D982" s="5"/>
      <c r="E982" s="5"/>
      <c r="F982" s="19"/>
      <c r="G982" s="5"/>
      <c r="H982" s="18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6"/>
      <c r="AD982" s="6"/>
      <c r="AE982" s="6"/>
      <c r="AF982" s="6"/>
    </row>
    <row r="983" spans="1:32" x14ac:dyDescent="0.25">
      <c r="A983" s="1"/>
      <c r="B983" s="5"/>
      <c r="C983" s="5"/>
      <c r="D983" s="5"/>
      <c r="E983" s="5"/>
      <c r="F983" s="19"/>
      <c r="G983" s="5"/>
      <c r="H983" s="18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6"/>
      <c r="AD983" s="6"/>
      <c r="AE983" s="6"/>
      <c r="AF983" s="6"/>
    </row>
    <row r="984" spans="1:32" x14ac:dyDescent="0.25">
      <c r="A984" s="1"/>
      <c r="B984" s="5"/>
      <c r="C984" s="5"/>
      <c r="D984" s="5"/>
      <c r="E984" s="5"/>
      <c r="F984" s="19"/>
      <c r="G984" s="5"/>
      <c r="H984" s="18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6"/>
      <c r="AD984" s="6"/>
      <c r="AE984" s="6"/>
      <c r="AF984" s="6"/>
    </row>
    <row r="985" spans="1:32" x14ac:dyDescent="0.25">
      <c r="A985" s="1"/>
      <c r="B985" s="5"/>
      <c r="C985" s="5"/>
      <c r="D985" s="5"/>
      <c r="E985" s="5"/>
      <c r="F985" s="19"/>
      <c r="G985" s="5"/>
      <c r="H985" s="18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6"/>
      <c r="AD985" s="6"/>
      <c r="AE985" s="6"/>
      <c r="AF985" s="6"/>
    </row>
    <row r="986" spans="1:32" x14ac:dyDescent="0.25">
      <c r="A986" s="1"/>
      <c r="B986" s="5"/>
      <c r="C986" s="5"/>
      <c r="D986" s="5"/>
      <c r="E986" s="5"/>
      <c r="F986" s="19"/>
      <c r="G986" s="5"/>
      <c r="H986" s="18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6"/>
      <c r="AD986" s="6"/>
      <c r="AE986" s="6"/>
      <c r="AF986" s="6"/>
    </row>
    <row r="987" spans="1:32" x14ac:dyDescent="0.25">
      <c r="A987" s="1"/>
      <c r="B987" s="5"/>
      <c r="C987" s="5"/>
      <c r="D987" s="5"/>
      <c r="E987" s="5"/>
      <c r="F987" s="19"/>
      <c r="G987" s="5"/>
      <c r="H987" s="18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6"/>
      <c r="AD987" s="6"/>
      <c r="AE987" s="6"/>
      <c r="AF987" s="6"/>
    </row>
    <row r="988" spans="1:32" x14ac:dyDescent="0.25">
      <c r="A988" s="1"/>
      <c r="B988" s="5"/>
      <c r="C988" s="5"/>
      <c r="D988" s="5"/>
      <c r="E988" s="5"/>
      <c r="F988" s="19"/>
      <c r="G988" s="5"/>
      <c r="H988" s="18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6"/>
      <c r="AD988" s="6"/>
      <c r="AE988" s="6"/>
      <c r="AF988" s="6"/>
    </row>
    <row r="989" spans="1:32" x14ac:dyDescent="0.25">
      <c r="A989" s="1"/>
      <c r="B989" s="5"/>
      <c r="C989" s="5"/>
      <c r="D989" s="5"/>
      <c r="E989" s="5"/>
      <c r="F989" s="19"/>
      <c r="G989" s="5"/>
      <c r="H989" s="18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6"/>
      <c r="AD989" s="6"/>
      <c r="AE989" s="6"/>
      <c r="AF989" s="6"/>
    </row>
    <row r="990" spans="1:32" x14ac:dyDescent="0.25">
      <c r="A990" s="1"/>
      <c r="B990" s="5"/>
      <c r="C990" s="5"/>
      <c r="D990" s="5"/>
      <c r="E990" s="5"/>
      <c r="F990" s="19"/>
      <c r="G990" s="5"/>
      <c r="H990" s="18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6"/>
      <c r="AD990" s="6"/>
      <c r="AE990" s="6"/>
      <c r="AF990" s="6"/>
    </row>
    <row r="991" spans="1:32" x14ac:dyDescent="0.25">
      <c r="A991" s="1"/>
      <c r="B991" s="5"/>
      <c r="C991" s="5"/>
      <c r="D991" s="5"/>
      <c r="E991" s="5"/>
      <c r="F991" s="19"/>
      <c r="G991" s="5"/>
      <c r="H991" s="18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6"/>
      <c r="AD991" s="6"/>
      <c r="AE991" s="6"/>
      <c r="AF991" s="6"/>
    </row>
    <row r="992" spans="1:32" x14ac:dyDescent="0.25">
      <c r="A992" s="1"/>
      <c r="B992" s="5"/>
      <c r="C992" s="5"/>
      <c r="D992" s="5"/>
      <c r="E992" s="5"/>
      <c r="F992" s="19"/>
      <c r="G992" s="5"/>
      <c r="H992" s="18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6"/>
      <c r="AD992" s="6"/>
      <c r="AE992" s="6"/>
      <c r="AF992" s="6"/>
    </row>
    <row r="993" spans="1:32" x14ac:dyDescent="0.25">
      <c r="A993" s="1"/>
      <c r="B993" s="5"/>
      <c r="C993" s="5"/>
      <c r="D993" s="5"/>
      <c r="E993" s="5"/>
      <c r="F993" s="19"/>
      <c r="G993" s="5"/>
      <c r="H993" s="18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6"/>
      <c r="AD993" s="6"/>
      <c r="AE993" s="6"/>
      <c r="AF993" s="6"/>
    </row>
    <row r="994" spans="1:32" x14ac:dyDescent="0.25">
      <c r="A994" s="1"/>
      <c r="B994" s="5"/>
      <c r="C994" s="5"/>
      <c r="D994" s="5"/>
      <c r="E994" s="5"/>
      <c r="F994" s="19"/>
      <c r="G994" s="5"/>
      <c r="H994" s="18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6"/>
      <c r="AD994" s="6"/>
      <c r="AE994" s="6"/>
      <c r="AF994" s="6"/>
    </row>
    <row r="995" spans="1:32" x14ac:dyDescent="0.25">
      <c r="A995" s="1"/>
      <c r="B995" s="5"/>
      <c r="C995" s="5"/>
      <c r="D995" s="5"/>
      <c r="E995" s="5"/>
      <c r="F995" s="19"/>
      <c r="G995" s="5"/>
      <c r="H995" s="18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6"/>
      <c r="AD995" s="6"/>
      <c r="AE995" s="6"/>
      <c r="AF995" s="6"/>
    </row>
    <row r="996" spans="1:32" x14ac:dyDescent="0.25">
      <c r="A996" s="1"/>
      <c r="B996" s="5"/>
      <c r="C996" s="5"/>
      <c r="D996" s="5"/>
      <c r="E996" s="5"/>
      <c r="F996" s="19"/>
      <c r="G996" s="5"/>
      <c r="H996" s="18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6"/>
      <c r="AD996" s="6"/>
      <c r="AE996" s="6"/>
      <c r="AF996" s="6"/>
    </row>
    <row r="997" spans="1:32" x14ac:dyDescent="0.25">
      <c r="A997" s="1"/>
      <c r="B997" s="5"/>
      <c r="C997" s="5"/>
      <c r="D997" s="5"/>
      <c r="E997" s="5"/>
      <c r="F997" s="19"/>
      <c r="G997" s="5"/>
      <c r="H997" s="18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6"/>
      <c r="AD997" s="6"/>
      <c r="AE997" s="6"/>
      <c r="AF997" s="6"/>
    </row>
    <row r="998" spans="1:32" x14ac:dyDescent="0.25">
      <c r="A998" s="1"/>
      <c r="B998" s="5"/>
      <c r="C998" s="5"/>
      <c r="D998" s="5"/>
      <c r="E998" s="5"/>
      <c r="F998" s="19"/>
      <c r="G998" s="5"/>
      <c r="H998" s="18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6"/>
      <c r="AD998" s="6"/>
      <c r="AE998" s="6"/>
      <c r="AF998" s="6"/>
    </row>
    <row r="999" spans="1:32" x14ac:dyDescent="0.25">
      <c r="A999" s="1"/>
      <c r="B999" s="5"/>
      <c r="C999" s="5"/>
      <c r="D999" s="5"/>
      <c r="E999" s="5"/>
      <c r="F999" s="19"/>
      <c r="G999" s="5"/>
      <c r="H999" s="18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6"/>
      <c r="AD999" s="6"/>
      <c r="AE999" s="6"/>
      <c r="AF999" s="6"/>
    </row>
    <row r="1000" spans="1:32" x14ac:dyDescent="0.25">
      <c r="A1000" s="1"/>
      <c r="B1000" s="5"/>
      <c r="C1000" s="5"/>
      <c r="D1000" s="5"/>
      <c r="E1000" s="5"/>
      <c r="F1000" s="19"/>
      <c r="G1000" s="5"/>
      <c r="H1000" s="18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6"/>
      <c r="AD1000" s="6"/>
      <c r="AE1000" s="6"/>
      <c r="AF1000" s="6"/>
    </row>
    <row r="1001" spans="1:32" x14ac:dyDescent="0.25">
      <c r="A1001" s="1"/>
      <c r="B1001" s="5"/>
      <c r="C1001" s="5"/>
      <c r="D1001" s="5"/>
      <c r="E1001" s="5"/>
      <c r="F1001" s="19"/>
      <c r="G1001" s="5"/>
      <c r="H1001" s="18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6"/>
      <c r="AD1001" s="6"/>
      <c r="AE1001" s="6"/>
      <c r="AF1001" s="6"/>
    </row>
    <row r="1002" spans="1:32" x14ac:dyDescent="0.25">
      <c r="A1002" s="1"/>
      <c r="B1002" s="5"/>
      <c r="C1002" s="5"/>
      <c r="D1002" s="5"/>
      <c r="E1002" s="5"/>
      <c r="F1002" s="19"/>
      <c r="G1002" s="5"/>
      <c r="H1002" s="18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6"/>
      <c r="AD1002" s="6"/>
      <c r="AE1002" s="6"/>
      <c r="AF1002" s="6"/>
    </row>
    <row r="1003" spans="1:32" x14ac:dyDescent="0.25">
      <c r="A1003" s="1"/>
      <c r="B1003" s="5"/>
      <c r="C1003" s="5"/>
      <c r="D1003" s="5"/>
      <c r="E1003" s="5"/>
      <c r="F1003" s="19"/>
      <c r="G1003" s="5"/>
      <c r="H1003" s="18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6"/>
      <c r="AD1003" s="6"/>
      <c r="AE1003" s="6"/>
      <c r="AF1003" s="6"/>
    </row>
    <row r="1004" spans="1:32" x14ac:dyDescent="0.25">
      <c r="A1004" s="1"/>
      <c r="B1004" s="5"/>
      <c r="C1004" s="5"/>
      <c r="D1004" s="5"/>
      <c r="E1004" s="5"/>
      <c r="F1004" s="19"/>
      <c r="G1004" s="5"/>
      <c r="H1004" s="18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6"/>
      <c r="AD1004" s="6"/>
      <c r="AE1004" s="6"/>
      <c r="AF1004" s="6"/>
    </row>
    <row r="1005" spans="1:32" x14ac:dyDescent="0.25">
      <c r="A1005" s="1"/>
      <c r="B1005" s="5"/>
      <c r="C1005" s="5"/>
      <c r="D1005" s="5"/>
      <c r="E1005" s="5"/>
      <c r="F1005" s="19"/>
      <c r="G1005" s="5"/>
      <c r="H1005" s="18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6"/>
      <c r="AD1005" s="6"/>
      <c r="AE1005" s="6"/>
      <c r="AF1005" s="6"/>
    </row>
    <row r="1006" spans="1:32" x14ac:dyDescent="0.25">
      <c r="A1006" s="1"/>
      <c r="B1006" s="5"/>
      <c r="C1006" s="5"/>
      <c r="D1006" s="5"/>
      <c r="E1006" s="5"/>
      <c r="F1006" s="19"/>
      <c r="G1006" s="5"/>
      <c r="H1006" s="18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6"/>
      <c r="AD1006" s="6"/>
      <c r="AE1006" s="6"/>
      <c r="AF1006" s="6"/>
    </row>
    <row r="1007" spans="1:32" x14ac:dyDescent="0.25">
      <c r="A1007" s="1"/>
      <c r="B1007" s="5"/>
      <c r="C1007" s="5"/>
      <c r="D1007" s="5"/>
      <c r="E1007" s="5"/>
      <c r="F1007" s="19"/>
      <c r="G1007" s="5"/>
      <c r="H1007" s="18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6"/>
      <c r="AD1007" s="6"/>
      <c r="AE1007" s="6"/>
      <c r="AF1007" s="6"/>
    </row>
    <row r="1008" spans="1:32" x14ac:dyDescent="0.25">
      <c r="A1008" s="1"/>
      <c r="B1008" s="5"/>
      <c r="C1008" s="5"/>
      <c r="D1008" s="5"/>
      <c r="E1008" s="5"/>
      <c r="F1008" s="19"/>
      <c r="G1008" s="5"/>
      <c r="H1008" s="18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6"/>
      <c r="AD1008" s="6"/>
      <c r="AE1008" s="6"/>
      <c r="AF1008" s="6"/>
    </row>
    <row r="1009" spans="1:32" x14ac:dyDescent="0.25">
      <c r="A1009" s="1"/>
      <c r="B1009" s="5"/>
      <c r="C1009" s="5"/>
      <c r="D1009" s="5"/>
      <c r="E1009" s="5"/>
      <c r="F1009" s="19"/>
      <c r="G1009" s="5"/>
      <c r="H1009" s="18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6"/>
      <c r="AD1009" s="6"/>
      <c r="AE1009" s="6"/>
      <c r="AF1009" s="6"/>
    </row>
    <row r="1010" spans="1:32" x14ac:dyDescent="0.25">
      <c r="A1010" s="1"/>
      <c r="B1010" s="5"/>
      <c r="C1010" s="5"/>
      <c r="D1010" s="5"/>
      <c r="E1010" s="5"/>
      <c r="F1010" s="19"/>
      <c r="G1010" s="5"/>
      <c r="H1010" s="18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6"/>
      <c r="AD1010" s="6"/>
      <c r="AE1010" s="6"/>
      <c r="AF1010" s="6"/>
    </row>
    <row r="1011" spans="1:32" x14ac:dyDescent="0.25">
      <c r="A1011" s="1"/>
      <c r="B1011" s="5"/>
      <c r="C1011" s="5"/>
      <c r="D1011" s="5"/>
      <c r="E1011" s="5"/>
      <c r="F1011" s="19"/>
      <c r="G1011" s="5"/>
      <c r="H1011" s="18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6"/>
      <c r="AD1011" s="6"/>
      <c r="AE1011" s="6"/>
      <c r="AF1011" s="6"/>
    </row>
    <row r="1012" spans="1:32" x14ac:dyDescent="0.25">
      <c r="A1012" s="1"/>
      <c r="B1012" s="5"/>
      <c r="C1012" s="5"/>
      <c r="D1012" s="5"/>
      <c r="E1012" s="5"/>
      <c r="F1012" s="19"/>
      <c r="G1012" s="5"/>
      <c r="H1012" s="18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6"/>
      <c r="AD1012" s="6"/>
      <c r="AE1012" s="6"/>
      <c r="AF1012" s="6"/>
    </row>
    <row r="1013" spans="1:32" x14ac:dyDescent="0.25">
      <c r="A1013" s="1"/>
      <c r="B1013" s="5"/>
      <c r="C1013" s="5"/>
      <c r="D1013" s="5"/>
      <c r="E1013" s="5"/>
      <c r="F1013" s="19"/>
      <c r="G1013" s="5"/>
      <c r="H1013" s="18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6"/>
      <c r="AD1013" s="6"/>
      <c r="AE1013" s="6"/>
      <c r="AF1013" s="6"/>
    </row>
    <row r="1014" spans="1:32" x14ac:dyDescent="0.25">
      <c r="A1014" s="1"/>
      <c r="B1014" s="5"/>
      <c r="C1014" s="5"/>
      <c r="D1014" s="5"/>
      <c r="E1014" s="5"/>
      <c r="F1014" s="19"/>
      <c r="G1014" s="5"/>
      <c r="H1014" s="18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6"/>
      <c r="AD1014" s="6"/>
      <c r="AE1014" s="6"/>
      <c r="AF1014" s="6"/>
    </row>
    <row r="1015" spans="1:32" x14ac:dyDescent="0.25">
      <c r="A1015" s="1"/>
      <c r="B1015" s="5"/>
      <c r="C1015" s="5"/>
      <c r="D1015" s="5"/>
      <c r="E1015" s="5"/>
      <c r="F1015" s="19"/>
      <c r="G1015" s="5"/>
      <c r="H1015" s="18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6"/>
      <c r="AD1015" s="6"/>
      <c r="AE1015" s="6"/>
      <c r="AF1015" s="6"/>
    </row>
    <row r="1016" spans="1:32" x14ac:dyDescent="0.25">
      <c r="A1016" s="1"/>
      <c r="B1016" s="5"/>
      <c r="C1016" s="5"/>
      <c r="D1016" s="5"/>
      <c r="E1016" s="5"/>
      <c r="F1016" s="19"/>
      <c r="G1016" s="5"/>
      <c r="H1016" s="18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6"/>
      <c r="AD1016" s="6"/>
      <c r="AE1016" s="6"/>
      <c r="AF1016" s="6"/>
    </row>
    <row r="1017" spans="1:32" x14ac:dyDescent="0.25">
      <c r="A1017" s="1"/>
      <c r="B1017" s="5"/>
      <c r="C1017" s="5"/>
      <c r="D1017" s="5"/>
      <c r="E1017" s="5"/>
      <c r="F1017" s="19"/>
      <c r="G1017" s="5"/>
      <c r="H1017" s="18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6"/>
      <c r="AD1017" s="6"/>
      <c r="AE1017" s="6"/>
      <c r="AF1017" s="6"/>
    </row>
    <row r="1018" spans="1:32" x14ac:dyDescent="0.25">
      <c r="A1018" s="1"/>
      <c r="B1018" s="5"/>
      <c r="C1018" s="5"/>
      <c r="D1018" s="5"/>
      <c r="E1018" s="5"/>
      <c r="F1018" s="19"/>
      <c r="G1018" s="5"/>
      <c r="H1018" s="18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6"/>
      <c r="AD1018" s="6"/>
      <c r="AE1018" s="6"/>
      <c r="AF1018" s="6"/>
    </row>
    <row r="1019" spans="1:32" x14ac:dyDescent="0.25">
      <c r="A1019" s="1"/>
      <c r="B1019" s="5"/>
      <c r="C1019" s="5"/>
      <c r="D1019" s="5"/>
      <c r="E1019" s="5"/>
      <c r="F1019" s="19"/>
      <c r="G1019" s="5"/>
      <c r="H1019" s="18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6"/>
      <c r="AD1019" s="6"/>
      <c r="AE1019" s="6"/>
      <c r="AF1019" s="6"/>
    </row>
    <row r="1020" spans="1:32" x14ac:dyDescent="0.25">
      <c r="A1020" s="1"/>
      <c r="B1020" s="5"/>
      <c r="C1020" s="5"/>
      <c r="D1020" s="5"/>
      <c r="E1020" s="5"/>
      <c r="F1020" s="19"/>
      <c r="G1020" s="5"/>
      <c r="H1020" s="18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6"/>
      <c r="AD1020" s="6"/>
      <c r="AE1020" s="6"/>
      <c r="AF1020" s="6"/>
    </row>
    <row r="1021" spans="1:32" x14ac:dyDescent="0.25">
      <c r="A1021" s="1"/>
      <c r="B1021" s="5"/>
      <c r="C1021" s="5"/>
      <c r="D1021" s="5"/>
      <c r="E1021" s="5"/>
      <c r="F1021" s="19"/>
      <c r="G1021" s="5"/>
      <c r="H1021" s="18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6"/>
      <c r="AD1021" s="6"/>
      <c r="AE1021" s="6"/>
      <c r="AF1021" s="6"/>
    </row>
    <row r="1022" spans="1:32" x14ac:dyDescent="0.25">
      <c r="A1022" s="1"/>
      <c r="B1022" s="5"/>
      <c r="C1022" s="5"/>
      <c r="D1022" s="5"/>
      <c r="E1022" s="5"/>
      <c r="F1022" s="19"/>
      <c r="G1022" s="5"/>
      <c r="H1022" s="18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6"/>
      <c r="AD1022" s="6"/>
      <c r="AE1022" s="6"/>
      <c r="AF1022" s="6"/>
    </row>
    <row r="1023" spans="1:32" x14ac:dyDescent="0.25">
      <c r="A1023" s="1"/>
      <c r="B1023" s="5"/>
      <c r="C1023" s="5"/>
      <c r="D1023" s="5"/>
      <c r="E1023" s="5"/>
      <c r="F1023" s="19"/>
      <c r="G1023" s="5"/>
      <c r="H1023" s="18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6"/>
      <c r="AD1023" s="6"/>
      <c r="AE1023" s="6"/>
      <c r="AF1023" s="6"/>
    </row>
    <row r="1024" spans="1:32" x14ac:dyDescent="0.25">
      <c r="A1024" s="1"/>
      <c r="B1024" s="5"/>
      <c r="C1024" s="5"/>
      <c r="D1024" s="5"/>
      <c r="E1024" s="5"/>
      <c r="F1024" s="19"/>
      <c r="G1024" s="5"/>
      <c r="H1024" s="18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6"/>
      <c r="AD1024" s="6"/>
      <c r="AE1024" s="6"/>
      <c r="AF1024" s="6"/>
    </row>
    <row r="1025" spans="1:32" x14ac:dyDescent="0.25">
      <c r="A1025" s="1"/>
      <c r="B1025" s="5"/>
      <c r="C1025" s="5"/>
      <c r="D1025" s="5"/>
      <c r="E1025" s="5"/>
      <c r="F1025" s="19"/>
      <c r="G1025" s="5"/>
      <c r="H1025" s="18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6"/>
      <c r="AD1025" s="6"/>
      <c r="AE1025" s="6"/>
      <c r="AF1025" s="6"/>
    </row>
    <row r="1026" spans="1:32" x14ac:dyDescent="0.25">
      <c r="A1026" s="1"/>
      <c r="B1026" s="5"/>
      <c r="C1026" s="5"/>
      <c r="D1026" s="5"/>
      <c r="E1026" s="5"/>
      <c r="F1026" s="19"/>
      <c r="G1026" s="5"/>
      <c r="H1026" s="18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6"/>
      <c r="AD1026" s="6"/>
      <c r="AE1026" s="6"/>
      <c r="AF1026" s="6"/>
    </row>
  </sheetData>
  <mergeCells count="251">
    <mergeCell ref="S103:S105"/>
    <mergeCell ref="R103:R105"/>
    <mergeCell ref="U60:U61"/>
    <mergeCell ref="S60:S61"/>
    <mergeCell ref="R60:R61"/>
    <mergeCell ref="U79:U80"/>
    <mergeCell ref="S79:S80"/>
    <mergeCell ref="R79:R80"/>
    <mergeCell ref="U19:U20"/>
    <mergeCell ref="S19:S20"/>
    <mergeCell ref="R19:R20"/>
    <mergeCell ref="U22:U23"/>
    <mergeCell ref="S22:S23"/>
    <mergeCell ref="R22:R23"/>
    <mergeCell ref="Z97:Z107"/>
    <mergeCell ref="W97:W107"/>
    <mergeCell ref="X94:X107"/>
    <mergeCell ref="Y92:Y93"/>
    <mergeCell ref="Y94:Y96"/>
    <mergeCell ref="Y90:Y91"/>
    <mergeCell ref="Y97:Y107"/>
    <mergeCell ref="V97:V107"/>
    <mergeCell ref="Z94:Z96"/>
    <mergeCell ref="Z90:Z91"/>
    <mergeCell ref="Z56:Z61"/>
    <mergeCell ref="V56:V61"/>
    <mergeCell ref="W56:W61"/>
    <mergeCell ref="Y56:Y61"/>
    <mergeCell ref="U106:U107"/>
    <mergeCell ref="S106:S107"/>
    <mergeCell ref="R106:R107"/>
    <mergeCell ref="U103:U105"/>
    <mergeCell ref="N94:N96"/>
    <mergeCell ref="N92:N93"/>
    <mergeCell ref="N90:N91"/>
    <mergeCell ref="N87:N89"/>
    <mergeCell ref="N67:N86"/>
    <mergeCell ref="S92:S93"/>
    <mergeCell ref="S90:S91"/>
    <mergeCell ref="S87:S89"/>
    <mergeCell ref="W92:W93"/>
    <mergeCell ref="V92:V93"/>
    <mergeCell ref="P92:P93"/>
    <mergeCell ref="W94:W96"/>
    <mergeCell ref="P94:P96"/>
    <mergeCell ref="V90:V91"/>
    <mergeCell ref="W90:W91"/>
    <mergeCell ref="T87:T89"/>
    <mergeCell ref="V94:V96"/>
    <mergeCell ref="C13:C107"/>
    <mergeCell ref="E10:E12"/>
    <mergeCell ref="E13:E23"/>
    <mergeCell ref="E24:E36"/>
    <mergeCell ref="E37:E65"/>
    <mergeCell ref="E66:E93"/>
    <mergeCell ref="D94:D107"/>
    <mergeCell ref="E94:E107"/>
    <mergeCell ref="H94:H96"/>
    <mergeCell ref="D66:D93"/>
    <mergeCell ref="H90:H91"/>
    <mergeCell ref="F66:F93"/>
    <mergeCell ref="H87:H89"/>
    <mergeCell ref="D24:D36"/>
    <mergeCell ref="F24:F36"/>
    <mergeCell ref="H24:H36"/>
    <mergeCell ref="F94:F107"/>
    <mergeCell ref="G13:G23"/>
    <mergeCell ref="G24:G36"/>
    <mergeCell ref="G37:G65"/>
    <mergeCell ref="G66:G93"/>
    <mergeCell ref="G94:G107"/>
    <mergeCell ref="H97:H107"/>
    <mergeCell ref="D37:D65"/>
    <mergeCell ref="I97:I107"/>
    <mergeCell ref="U90:U91"/>
    <mergeCell ref="U92:U93"/>
    <mergeCell ref="H92:H93"/>
    <mergeCell ref="I10:I12"/>
    <mergeCell ref="I15:I23"/>
    <mergeCell ref="I24:I36"/>
    <mergeCell ref="I62:I65"/>
    <mergeCell ref="I56:I61"/>
    <mergeCell ref="N62:N65"/>
    <mergeCell ref="N56:N61"/>
    <mergeCell ref="N38:N55"/>
    <mergeCell ref="I67:I86"/>
    <mergeCell ref="M97:M107"/>
    <mergeCell ref="L97:L107"/>
    <mergeCell ref="K97:K107"/>
    <mergeCell ref="J94:J96"/>
    <mergeCell ref="K94:K96"/>
    <mergeCell ref="L94:L96"/>
    <mergeCell ref="M94:M96"/>
    <mergeCell ref="J97:J107"/>
    <mergeCell ref="O97:O107"/>
    <mergeCell ref="O94:O96"/>
    <mergeCell ref="N97:N107"/>
    <mergeCell ref="J87:J89"/>
    <mergeCell ref="K87:K89"/>
    <mergeCell ref="M87:M89"/>
    <mergeCell ref="L90:L91"/>
    <mergeCell ref="M90:M91"/>
    <mergeCell ref="P90:P91"/>
    <mergeCell ref="O90:O91"/>
    <mergeCell ref="O92:O93"/>
    <mergeCell ref="J92:J93"/>
    <mergeCell ref="K92:K93"/>
    <mergeCell ref="L92:L93"/>
    <mergeCell ref="M92:M93"/>
    <mergeCell ref="J90:J91"/>
    <mergeCell ref="K90:K91"/>
    <mergeCell ref="L62:L65"/>
    <mergeCell ref="M62:M65"/>
    <mergeCell ref="W67:W86"/>
    <mergeCell ref="Y67:Y86"/>
    <mergeCell ref="L87:L89"/>
    <mergeCell ref="X37:X65"/>
    <mergeCell ref="I94:I96"/>
    <mergeCell ref="I87:I89"/>
    <mergeCell ref="I90:I91"/>
    <mergeCell ref="I92:I93"/>
    <mergeCell ref="T69:T70"/>
    <mergeCell ref="O67:O86"/>
    <mergeCell ref="S69:S70"/>
    <mergeCell ref="U87:U89"/>
    <mergeCell ref="P87:P89"/>
    <mergeCell ref="U69:U70"/>
    <mergeCell ref="Q94:Q96"/>
    <mergeCell ref="T90:T91"/>
    <mergeCell ref="T92:T93"/>
    <mergeCell ref="T94:T96"/>
    <mergeCell ref="J67:J86"/>
    <mergeCell ref="K67:K86"/>
    <mergeCell ref="L67:L86"/>
    <mergeCell ref="M67:M86"/>
    <mergeCell ref="Z62:Z65"/>
    <mergeCell ref="Z67:Z86"/>
    <mergeCell ref="X66:X93"/>
    <mergeCell ref="Z92:Z93"/>
    <mergeCell ref="V67:V86"/>
    <mergeCell ref="M56:M61"/>
    <mergeCell ref="Z87:Z89"/>
    <mergeCell ref="Y87:Y89"/>
    <mergeCell ref="V87:V89"/>
    <mergeCell ref="W87:W89"/>
    <mergeCell ref="O87:O89"/>
    <mergeCell ref="Y62:Y65"/>
    <mergeCell ref="P62:P65"/>
    <mergeCell ref="P67:P86"/>
    <mergeCell ref="K38:K55"/>
    <mergeCell ref="V38:V55"/>
    <mergeCell ref="W38:W55"/>
    <mergeCell ref="H56:H61"/>
    <mergeCell ref="J56:J61"/>
    <mergeCell ref="K56:K61"/>
    <mergeCell ref="I38:I55"/>
    <mergeCell ref="L38:L55"/>
    <mergeCell ref="M38:M55"/>
    <mergeCell ref="P38:P55"/>
    <mergeCell ref="P56:P61"/>
    <mergeCell ref="L56:L61"/>
    <mergeCell ref="H62:H65"/>
    <mergeCell ref="J62:J65"/>
    <mergeCell ref="K62:K65"/>
    <mergeCell ref="O38:O55"/>
    <mergeCell ref="O56:O61"/>
    <mergeCell ref="O62:O65"/>
    <mergeCell ref="V62:V65"/>
    <mergeCell ref="W62:W65"/>
    <mergeCell ref="Y10:Y12"/>
    <mergeCell ref="L15:L23"/>
    <mergeCell ref="M15:M23"/>
    <mergeCell ref="V24:V36"/>
    <mergeCell ref="W24:W36"/>
    <mergeCell ref="X24:X36"/>
    <mergeCell ref="Y24:Y36"/>
    <mergeCell ref="X15:X23"/>
    <mergeCell ref="M24:M36"/>
    <mergeCell ref="P24:P36"/>
    <mergeCell ref="O15:O23"/>
    <mergeCell ref="N15:N23"/>
    <mergeCell ref="N24:N36"/>
    <mergeCell ref="L24:L36"/>
    <mergeCell ref="H38:H55"/>
    <mergeCell ref="J38:J55"/>
    <mergeCell ref="Z10:Z12"/>
    <mergeCell ref="J10:J12"/>
    <mergeCell ref="W10:W12"/>
    <mergeCell ref="Y15:Y23"/>
    <mergeCell ref="W15:W23"/>
    <mergeCell ref="Z15:Z23"/>
    <mergeCell ref="V15:V23"/>
    <mergeCell ref="P15:P23"/>
    <mergeCell ref="U38:U55"/>
    <mergeCell ref="J15:J23"/>
    <mergeCell ref="K15:K23"/>
    <mergeCell ref="Z24:Z36"/>
    <mergeCell ref="Y38:Y55"/>
    <mergeCell ref="Z38:Z55"/>
    <mergeCell ref="T10:T12"/>
    <mergeCell ref="V10:V12"/>
    <mergeCell ref="X10:X12"/>
    <mergeCell ref="O24:O36"/>
    <mergeCell ref="S10:S12"/>
    <mergeCell ref="K10:Q10"/>
    <mergeCell ref="Q11:Q12"/>
    <mergeCell ref="Q15:Q23"/>
    <mergeCell ref="R10:R12"/>
    <mergeCell ref="K11:K12"/>
    <mergeCell ref="B8:V8"/>
    <mergeCell ref="B9:V9"/>
    <mergeCell ref="B10:B12"/>
    <mergeCell ref="D10:D12"/>
    <mergeCell ref="F10:F12"/>
    <mergeCell ref="H10:H12"/>
    <mergeCell ref="B2:V2"/>
    <mergeCell ref="B3:V3"/>
    <mergeCell ref="B4:V4"/>
    <mergeCell ref="B5:V5"/>
    <mergeCell ref="B6:V6"/>
    <mergeCell ref="B7:V7"/>
    <mergeCell ref="C10:C12"/>
    <mergeCell ref="G10:G12"/>
    <mergeCell ref="O11:O12"/>
    <mergeCell ref="N11:N12"/>
    <mergeCell ref="U10:U12"/>
    <mergeCell ref="P11:P12"/>
    <mergeCell ref="B13:B107"/>
    <mergeCell ref="D13:D23"/>
    <mergeCell ref="F13:F23"/>
    <mergeCell ref="H15:H23"/>
    <mergeCell ref="L11:L12"/>
    <mergeCell ref="M11:M12"/>
    <mergeCell ref="Q24:Q36"/>
    <mergeCell ref="Q38:Q55"/>
    <mergeCell ref="R69:R70"/>
    <mergeCell ref="R87:R89"/>
    <mergeCell ref="R90:R91"/>
    <mergeCell ref="R92:R93"/>
    <mergeCell ref="Q56:Q61"/>
    <mergeCell ref="Q62:Q65"/>
    <mergeCell ref="Q67:Q86"/>
    <mergeCell ref="Q90:Q91"/>
    <mergeCell ref="Q87:Q89"/>
    <mergeCell ref="Q92:Q93"/>
    <mergeCell ref="J24:J36"/>
    <mergeCell ref="K24:K36"/>
    <mergeCell ref="F37:F65"/>
    <mergeCell ref="P97:P107"/>
    <mergeCell ref="Q97:Q107"/>
    <mergeCell ref="H67:H86"/>
  </mergeCells>
  <printOptions verticalCentered="1"/>
  <pageMargins left="1.1023622047244095" right="0.31496062992125984" top="0.15748031496062992" bottom="0.94488188976377963" header="0.31496062992125984" footer="0.31496062992125984"/>
  <pageSetup paperSize="9" scale="4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26"/>
  <sheetViews>
    <sheetView workbookViewId="0">
      <selection activeCell="D33" sqref="D33"/>
    </sheetView>
  </sheetViews>
  <sheetFormatPr baseColWidth="10" defaultRowHeight="15" x14ac:dyDescent="0.25"/>
  <cols>
    <col min="4" max="4" width="39.7109375" customWidth="1"/>
  </cols>
  <sheetData>
    <row r="3" spans="2:19" x14ac:dyDescent="0.25"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</row>
    <row r="4" spans="2:19" x14ac:dyDescent="0.2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</row>
    <row r="5" spans="2:19" x14ac:dyDescent="0.25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</row>
    <row r="6" spans="2:19" x14ac:dyDescent="0.25"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</row>
    <row r="7" spans="2:19" x14ac:dyDescent="0.25"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</row>
    <row r="8" spans="2:19" x14ac:dyDescent="0.25"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</row>
    <row r="9" spans="2:19" x14ac:dyDescent="0.25">
      <c r="B9" s="134"/>
      <c r="C9" s="134"/>
      <c r="D9" s="135"/>
      <c r="E9" s="136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</row>
    <row r="10" spans="2:19" x14ac:dyDescent="0.25">
      <c r="B10" s="134"/>
      <c r="C10" s="134"/>
      <c r="D10" s="137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</row>
    <row r="11" spans="2:19" x14ac:dyDescent="0.25">
      <c r="B11" s="134"/>
      <c r="C11" s="134"/>
      <c r="D11" s="137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</row>
    <row r="12" spans="2:19" x14ac:dyDescent="0.25">
      <c r="B12" s="134"/>
      <c r="C12" s="134"/>
      <c r="D12" s="137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</row>
    <row r="13" spans="2:19" x14ac:dyDescent="0.25">
      <c r="B13" s="134"/>
      <c r="C13" s="134"/>
      <c r="D13" s="137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</row>
    <row r="14" spans="2:19" x14ac:dyDescent="0.25">
      <c r="B14" s="134"/>
      <c r="C14" s="134"/>
      <c r="D14" s="137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</row>
    <row r="15" spans="2:19" x14ac:dyDescent="0.25">
      <c r="B15" s="134"/>
      <c r="C15" s="134"/>
      <c r="D15" s="137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</row>
    <row r="16" spans="2:19" x14ac:dyDescent="0.25">
      <c r="B16" s="134"/>
      <c r="C16" s="134"/>
      <c r="D16" s="137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</row>
    <row r="17" spans="2:19" x14ac:dyDescent="0.25">
      <c r="B17" s="134"/>
      <c r="C17" s="134"/>
      <c r="D17" s="137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</row>
    <row r="18" spans="2:19" x14ac:dyDescent="0.25">
      <c r="B18" s="134"/>
      <c r="C18" s="134"/>
      <c r="D18" s="137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</row>
    <row r="19" spans="2:19" x14ac:dyDescent="0.25">
      <c r="B19" s="134"/>
      <c r="C19" s="134"/>
      <c r="D19" s="137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</row>
    <row r="20" spans="2:19" x14ac:dyDescent="0.25"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</row>
    <row r="21" spans="2:19" x14ac:dyDescent="0.25"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</row>
    <row r="22" spans="2:19" x14ac:dyDescent="0.25"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</row>
    <row r="23" spans="2:19" x14ac:dyDescent="0.25"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</row>
    <row r="24" spans="2:19" x14ac:dyDescent="0.25"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</row>
    <row r="25" spans="2:19" x14ac:dyDescent="0.25"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</row>
    <row r="26" spans="2:19" x14ac:dyDescent="0.25"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IMCY</vt:lpstr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CORTAZAR</dc:creator>
  <cp:lastModifiedBy>PLANEACION</cp:lastModifiedBy>
  <cp:lastPrinted>2019-01-30T14:36:24Z</cp:lastPrinted>
  <dcterms:created xsi:type="dcterms:W3CDTF">2017-08-15T20:45:26Z</dcterms:created>
  <dcterms:modified xsi:type="dcterms:W3CDTF">2019-01-31T22:37:25Z</dcterms:modified>
</cp:coreProperties>
</file>